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026\LME\"/>
    </mc:Choice>
  </mc:AlternateContent>
  <xr:revisionPtr revIDLastSave="0" documentId="13_ncr:1_{0DC57453-51E4-484D-86BD-999E7E6D5E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ctober 2026" sheetId="1" r:id="rId1"/>
  </sheets>
  <calcPr calcId="181029" iterateDelta="1E-4"/>
</workbook>
</file>

<file path=xl/calcChain.xml><?xml version="1.0" encoding="utf-8"?>
<calcChain xmlns="http://schemas.openxmlformats.org/spreadsheetml/2006/main">
  <c r="D29" i="1" l="1"/>
  <c r="E29" i="1"/>
  <c r="G29" i="1"/>
  <c r="H29" i="1"/>
  <c r="J29" i="1"/>
  <c r="K29" i="1"/>
  <c r="M29" i="1"/>
  <c r="N29" i="1"/>
  <c r="P29" i="1"/>
  <c r="Q29" i="1"/>
  <c r="S29" i="1"/>
  <c r="T29" i="1"/>
  <c r="V29" i="1"/>
  <c r="W29" i="1"/>
  <c r="D30" i="1"/>
  <c r="E30" i="1"/>
  <c r="G30" i="1"/>
  <c r="H30" i="1"/>
  <c r="J30" i="1"/>
  <c r="K30" i="1"/>
  <c r="M30" i="1"/>
  <c r="N30" i="1"/>
  <c r="P30" i="1"/>
  <c r="Q30" i="1"/>
  <c r="S30" i="1"/>
  <c r="T30" i="1"/>
  <c r="V30" i="1"/>
  <c r="W30" i="1"/>
  <c r="D31" i="1"/>
  <c r="E31" i="1"/>
  <c r="G31" i="1"/>
  <c r="H31" i="1"/>
  <c r="J31" i="1"/>
  <c r="K31" i="1"/>
  <c r="M31" i="1"/>
  <c r="N31" i="1"/>
  <c r="P31" i="1"/>
  <c r="Q31" i="1"/>
  <c r="S31" i="1"/>
  <c r="T31" i="1"/>
  <c r="V31" i="1"/>
  <c r="W31" i="1"/>
  <c r="D32" i="1"/>
  <c r="E32" i="1"/>
  <c r="G32" i="1"/>
  <c r="H32" i="1"/>
  <c r="J32" i="1"/>
  <c r="K32" i="1"/>
  <c r="M32" i="1"/>
  <c r="N32" i="1"/>
  <c r="P32" i="1"/>
  <c r="Q32" i="1"/>
  <c r="S32" i="1"/>
  <c r="T32" i="1"/>
  <c r="V32" i="1"/>
  <c r="W32" i="1"/>
  <c r="D33" i="1"/>
  <c r="E33" i="1"/>
  <c r="G33" i="1"/>
  <c r="H33" i="1"/>
  <c r="J33" i="1"/>
  <c r="K33" i="1"/>
  <c r="M33" i="1"/>
  <c r="N33" i="1"/>
  <c r="P33" i="1"/>
  <c r="Q33" i="1"/>
  <c r="S33" i="1"/>
  <c r="T33" i="1"/>
  <c r="V33" i="1"/>
  <c r="W33" i="1"/>
  <c r="D24" i="1"/>
  <c r="E24" i="1"/>
  <c r="G24" i="1"/>
  <c r="H24" i="1"/>
  <c r="J24" i="1"/>
  <c r="K24" i="1"/>
  <c r="M24" i="1"/>
  <c r="N24" i="1"/>
  <c r="P24" i="1"/>
  <c r="Q24" i="1"/>
  <c r="S24" i="1"/>
  <c r="T24" i="1"/>
  <c r="V24" i="1"/>
  <c r="W24" i="1"/>
  <c r="D25" i="1"/>
  <c r="E25" i="1"/>
  <c r="G25" i="1"/>
  <c r="H25" i="1"/>
  <c r="J25" i="1"/>
  <c r="K25" i="1"/>
  <c r="M25" i="1"/>
  <c r="N25" i="1"/>
  <c r="P25" i="1"/>
  <c r="Q25" i="1"/>
  <c r="S25" i="1"/>
  <c r="T25" i="1"/>
  <c r="V25" i="1"/>
  <c r="W25" i="1"/>
  <c r="D26" i="1"/>
  <c r="E26" i="1"/>
  <c r="G26" i="1"/>
  <c r="H26" i="1"/>
  <c r="J26" i="1"/>
  <c r="K26" i="1"/>
  <c r="M26" i="1"/>
  <c r="N26" i="1"/>
  <c r="P26" i="1"/>
  <c r="Q26" i="1"/>
  <c r="S26" i="1"/>
  <c r="T26" i="1"/>
  <c r="V26" i="1"/>
  <c r="W26" i="1"/>
  <c r="Y35" i="1"/>
  <c r="X35" i="1"/>
  <c r="D22" i="1"/>
  <c r="E22" i="1"/>
  <c r="G22" i="1"/>
  <c r="H22" i="1"/>
  <c r="J22" i="1"/>
  <c r="K22" i="1"/>
  <c r="M22" i="1"/>
  <c r="N22" i="1"/>
  <c r="P22" i="1"/>
  <c r="Q22" i="1"/>
  <c r="S22" i="1"/>
  <c r="T22" i="1"/>
  <c r="V22" i="1"/>
  <c r="W22" i="1"/>
  <c r="D23" i="1"/>
  <c r="E23" i="1"/>
  <c r="G23" i="1"/>
  <c r="H23" i="1"/>
  <c r="J23" i="1"/>
  <c r="K23" i="1"/>
  <c r="M23" i="1"/>
  <c r="N23" i="1"/>
  <c r="P23" i="1"/>
  <c r="Q23" i="1"/>
  <c r="S23" i="1"/>
  <c r="T23" i="1"/>
  <c r="V23" i="1"/>
  <c r="W23" i="1"/>
  <c r="D18" i="1"/>
  <c r="E18" i="1"/>
  <c r="G18" i="1"/>
  <c r="H18" i="1"/>
  <c r="J18" i="1"/>
  <c r="K18" i="1"/>
  <c r="M18" i="1"/>
  <c r="N18" i="1"/>
  <c r="P18" i="1"/>
  <c r="Q18" i="1"/>
  <c r="S18" i="1"/>
  <c r="T18" i="1"/>
  <c r="V18" i="1"/>
  <c r="W18" i="1"/>
  <c r="D19" i="1"/>
  <c r="E19" i="1"/>
  <c r="G19" i="1"/>
  <c r="H19" i="1"/>
  <c r="J19" i="1"/>
  <c r="K19" i="1"/>
  <c r="M19" i="1"/>
  <c r="N19" i="1"/>
  <c r="P19" i="1"/>
  <c r="Q19" i="1"/>
  <c r="S19" i="1"/>
  <c r="T19" i="1"/>
  <c r="V19" i="1"/>
  <c r="W19" i="1"/>
  <c r="D17" i="1" l="1"/>
  <c r="E17" i="1"/>
  <c r="G17" i="1"/>
  <c r="H17" i="1"/>
  <c r="J17" i="1"/>
  <c r="K17" i="1"/>
  <c r="M17" i="1"/>
  <c r="N17" i="1"/>
  <c r="P17" i="1"/>
  <c r="Q17" i="1"/>
  <c r="S17" i="1"/>
  <c r="T17" i="1"/>
  <c r="V17" i="1"/>
  <c r="W17" i="1"/>
  <c r="D16" i="1"/>
  <c r="E16" i="1"/>
  <c r="G16" i="1"/>
  <c r="H16" i="1"/>
  <c r="J16" i="1"/>
  <c r="K16" i="1"/>
  <c r="M16" i="1"/>
  <c r="N16" i="1"/>
  <c r="P16" i="1"/>
  <c r="Q16" i="1"/>
  <c r="S16" i="1"/>
  <c r="T16" i="1"/>
  <c r="V16" i="1"/>
  <c r="W16" i="1"/>
  <c r="D12" i="1"/>
  <c r="E12" i="1"/>
  <c r="G12" i="1"/>
  <c r="H12" i="1"/>
  <c r="J12" i="1"/>
  <c r="K12" i="1"/>
  <c r="M12" i="1"/>
  <c r="N12" i="1"/>
  <c r="P12" i="1"/>
  <c r="Q12" i="1"/>
  <c r="S12" i="1"/>
  <c r="T12" i="1"/>
  <c r="V12" i="1"/>
  <c r="W12" i="1"/>
  <c r="D15" i="1"/>
  <c r="E15" i="1"/>
  <c r="G15" i="1"/>
  <c r="H15" i="1"/>
  <c r="J15" i="1"/>
  <c r="K15" i="1"/>
  <c r="M15" i="1"/>
  <c r="N15" i="1"/>
  <c r="P15" i="1"/>
  <c r="Q15" i="1"/>
  <c r="S15" i="1"/>
  <c r="T15" i="1"/>
  <c r="V15" i="1"/>
  <c r="W15" i="1"/>
  <c r="AB35" i="1"/>
  <c r="AA35" i="1"/>
  <c r="C35" i="1"/>
  <c r="Z35" i="1"/>
  <c r="F35" i="1"/>
  <c r="I35" i="1"/>
  <c r="L35" i="1"/>
  <c r="O35" i="1"/>
  <c r="R35" i="1"/>
  <c r="U35" i="1"/>
  <c r="D5" i="1"/>
  <c r="E5" i="1"/>
  <c r="G5" i="1"/>
  <c r="H5" i="1"/>
  <c r="J5" i="1"/>
  <c r="K5" i="1"/>
  <c r="M5" i="1"/>
  <c r="N5" i="1"/>
  <c r="P5" i="1"/>
  <c r="Q5" i="1"/>
  <c r="S5" i="1"/>
  <c r="T5" i="1"/>
  <c r="V5" i="1"/>
  <c r="W5" i="1"/>
  <c r="D8" i="1"/>
  <c r="E8" i="1"/>
  <c r="G8" i="1"/>
  <c r="H8" i="1"/>
  <c r="J8" i="1"/>
  <c r="K8" i="1"/>
  <c r="M8" i="1"/>
  <c r="N8" i="1"/>
  <c r="P8" i="1"/>
  <c r="Q8" i="1"/>
  <c r="S8" i="1"/>
  <c r="T8" i="1"/>
  <c r="V8" i="1"/>
  <c r="W8" i="1"/>
  <c r="D9" i="1"/>
  <c r="E9" i="1"/>
  <c r="G9" i="1"/>
  <c r="H9" i="1"/>
  <c r="J9" i="1"/>
  <c r="K9" i="1"/>
  <c r="M9" i="1"/>
  <c r="N9" i="1"/>
  <c r="P9" i="1"/>
  <c r="Q9" i="1"/>
  <c r="S9" i="1"/>
  <c r="T9" i="1"/>
  <c r="V9" i="1"/>
  <c r="W9" i="1"/>
  <c r="D10" i="1"/>
  <c r="E10" i="1"/>
  <c r="G10" i="1"/>
  <c r="H10" i="1"/>
  <c r="J10" i="1"/>
  <c r="K10" i="1"/>
  <c r="M10" i="1"/>
  <c r="N10" i="1"/>
  <c r="P10" i="1"/>
  <c r="Q10" i="1"/>
  <c r="S10" i="1"/>
  <c r="T10" i="1"/>
  <c r="V10" i="1"/>
  <c r="W10" i="1"/>
  <c r="D11" i="1"/>
  <c r="E11" i="1"/>
  <c r="G11" i="1"/>
  <c r="H11" i="1"/>
  <c r="J11" i="1"/>
  <c r="K11" i="1"/>
  <c r="M11" i="1"/>
  <c r="N11" i="1"/>
  <c r="P11" i="1"/>
  <c r="Q11" i="1"/>
  <c r="S11" i="1"/>
  <c r="T11" i="1"/>
  <c r="V11" i="1"/>
  <c r="W11" i="1"/>
  <c r="W4" i="1"/>
  <c r="T4" i="1"/>
  <c r="Q4" i="1"/>
  <c r="N4" i="1"/>
  <c r="K4" i="1"/>
  <c r="H4" i="1"/>
  <c r="T35" i="1" l="1"/>
  <c r="N35" i="1"/>
  <c r="H35" i="1"/>
  <c r="W35" i="1"/>
  <c r="Q35" i="1"/>
  <c r="K35" i="1"/>
  <c r="E4" i="1"/>
  <c r="E35" i="1" s="1"/>
  <c r="D4" i="1" l="1"/>
  <c r="D35" i="1" s="1"/>
  <c r="G4" i="1"/>
  <c r="G35" i="1" s="1"/>
  <c r="J4" i="1"/>
  <c r="J35" i="1" s="1"/>
  <c r="M4" i="1"/>
  <c r="M35" i="1" s="1"/>
  <c r="P4" i="1"/>
  <c r="P35" i="1" s="1"/>
  <c r="S4" i="1"/>
  <c r="S35" i="1" s="1"/>
  <c r="V4" i="1"/>
  <c r="V35" i="1" s="1"/>
  <c r="D34" i="1"/>
  <c r="G34" i="1"/>
  <c r="J34" i="1"/>
  <c r="M34" i="1"/>
  <c r="P34" i="1"/>
  <c r="S34" i="1"/>
  <c r="V34" i="1"/>
  <c r="B35" i="1"/>
</calcChain>
</file>

<file path=xl/sharedStrings.xml><?xml version="1.0" encoding="utf-8"?>
<sst xmlns="http://schemas.openxmlformats.org/spreadsheetml/2006/main" count="60" uniqueCount="24">
  <si>
    <t>LME</t>
  </si>
  <si>
    <t xml:space="preserve"> </t>
  </si>
  <si>
    <t>Date</t>
  </si>
  <si>
    <t>EUR/USD</t>
  </si>
  <si>
    <t>EUR/mt</t>
  </si>
  <si>
    <t>CZK/EUR</t>
  </si>
  <si>
    <t>CZK/USD</t>
  </si>
  <si>
    <t>USD/mt</t>
  </si>
  <si>
    <t>CZK/mt</t>
  </si>
  <si>
    <t xml:space="preserve">    Al Settl.</t>
  </si>
  <si>
    <t xml:space="preserve">         AA settl.</t>
  </si>
  <si>
    <t xml:space="preserve">         Zn Settl.</t>
  </si>
  <si>
    <t xml:space="preserve">         Ni Settl.</t>
  </si>
  <si>
    <t xml:space="preserve">         Pb settl.</t>
  </si>
  <si>
    <t xml:space="preserve">        Sn Settl. </t>
  </si>
  <si>
    <t xml:space="preserve">               Cu Settl.</t>
  </si>
  <si>
    <t>bez záruky     without guarantee     bez gwarancje</t>
  </si>
  <si>
    <t>LME FX</t>
  </si>
  <si>
    <t>ECB</t>
  </si>
  <si>
    <t>days</t>
  </si>
  <si>
    <t>BFIX</t>
  </si>
  <si>
    <t>October</t>
  </si>
  <si>
    <t>ČNB</t>
  </si>
  <si>
    <t xml:space="preserve">      ČNB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</si>
</sst>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0.000"/>
    <numFmt numFmtId="166" formatCode="0.0000"/>
    <numFmt numFmtId="167" formatCode="#,##0.0"/>
    <numFmt numFmtId="168" formatCode="#,##0.0000"/>
    <numFmt numFmtId="169" formatCode="#,##0.000"/>
  </numFmts>
  <fonts count="10" x14ac:knownFonts="1">
    <font>
      <sz val="10"/>
      <name val="Arial CE"/>
      <charset val="238"/>
    </font>
    <font>
      <sz val="10"/>
      <name val="Arial"/>
      <family val="2"/>
      <charset val="238"/>
    </font>
    <font>
      <sz val="9"/>
      <name val="Century Gothic"/>
      <family val="2"/>
    </font>
    <font>
      <sz val="10"/>
      <name val="Century Gothic"/>
      <family val="2"/>
    </font>
    <font>
      <sz val="8"/>
      <name val="Century Gothic"/>
      <family val="2"/>
    </font>
    <font>
      <b/>
      <sz val="8"/>
      <name val="Century Gothic"/>
      <family val="2"/>
      <charset val="238"/>
    </font>
    <font>
      <b/>
      <sz val="10"/>
      <name val="Century Gothic"/>
      <family val="2"/>
      <charset val="238"/>
    </font>
    <font>
      <b/>
      <sz val="10"/>
      <name val="Century Gothic"/>
      <family val="2"/>
    </font>
    <font>
      <sz val="10"/>
      <name val="Century Gothic"/>
      <family val="2"/>
      <charset val="238"/>
    </font>
    <font>
      <sz val="10"/>
      <color theme="0" tint="-0.249977111117893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164" fontId="3" fillId="0" borderId="2" xfId="1" applyNumberFormat="1" applyFont="1" applyBorder="1"/>
    <xf numFmtId="164" fontId="3" fillId="0" borderId="3" xfId="1" applyNumberFormat="1" applyFont="1" applyBorder="1"/>
    <xf numFmtId="164" fontId="3" fillId="0" borderId="4" xfId="1" applyNumberFormat="1" applyFont="1" applyBorder="1"/>
    <xf numFmtId="0" fontId="3" fillId="0" borderId="3" xfId="1" applyFont="1" applyBorder="1"/>
    <xf numFmtId="0" fontId="3" fillId="0" borderId="2" xfId="1" applyFont="1" applyBorder="1"/>
    <xf numFmtId="0" fontId="4" fillId="0" borderId="6" xfId="1" applyFont="1" applyBorder="1" applyAlignment="1">
      <alignment horizontal="center"/>
    </xf>
    <xf numFmtId="164" fontId="3" fillId="0" borderId="0" xfId="1" applyNumberFormat="1" applyFont="1"/>
    <xf numFmtId="0" fontId="3" fillId="0" borderId="0" xfId="1" applyFont="1"/>
    <xf numFmtId="0" fontId="4" fillId="0" borderId="9" xfId="1" applyFont="1" applyBorder="1" applyAlignment="1">
      <alignment horizontal="center"/>
    </xf>
    <xf numFmtId="0" fontId="4" fillId="0" borderId="0" xfId="1" applyFont="1" applyAlignment="1">
      <alignment horizontal="center"/>
    </xf>
    <xf numFmtId="165" fontId="4" fillId="0" borderId="9" xfId="1" applyNumberFormat="1" applyFont="1" applyBorder="1" applyAlignment="1">
      <alignment horizontal="center"/>
    </xf>
    <xf numFmtId="0" fontId="4" fillId="0" borderId="10" xfId="1" applyFont="1" applyBorder="1" applyAlignment="1">
      <alignment horizontal="center"/>
    </xf>
    <xf numFmtId="164" fontId="3" fillId="0" borderId="11" xfId="1" applyNumberFormat="1" applyFont="1" applyBorder="1"/>
    <xf numFmtId="164" fontId="3" fillId="0" borderId="12" xfId="1" applyNumberFormat="1" applyFont="1" applyBorder="1"/>
    <xf numFmtId="164" fontId="3" fillId="0" borderId="13" xfId="1" applyNumberFormat="1" applyFont="1" applyBorder="1"/>
    <xf numFmtId="164" fontId="3" fillId="0" borderId="14" xfId="1" applyNumberFormat="1" applyFont="1" applyBorder="1"/>
    <xf numFmtId="164" fontId="3" fillId="0" borderId="15" xfId="1" applyNumberFormat="1" applyFont="1" applyBorder="1"/>
    <xf numFmtId="0" fontId="3" fillId="0" borderId="16" xfId="1" applyFont="1" applyBorder="1"/>
    <xf numFmtId="0" fontId="3" fillId="0" borderId="11" xfId="1" applyFont="1" applyBorder="1"/>
    <xf numFmtId="164" fontId="3" fillId="0" borderId="17" xfId="1" applyNumberFormat="1" applyFont="1" applyBorder="1"/>
    <xf numFmtId="0" fontId="4" fillId="0" borderId="13" xfId="1" applyFont="1" applyBorder="1" applyAlignment="1">
      <alignment horizontal="center"/>
    </xf>
    <xf numFmtId="165" fontId="4" fillId="0" borderId="18" xfId="1" applyNumberFormat="1" applyFont="1" applyBorder="1"/>
    <xf numFmtId="0" fontId="3" fillId="0" borderId="19" xfId="1" applyFont="1" applyBorder="1" applyAlignment="1">
      <alignment horizontal="center"/>
    </xf>
    <xf numFmtId="0" fontId="3" fillId="0" borderId="23" xfId="1" applyFont="1" applyBorder="1" applyAlignment="1">
      <alignment horizontal="center"/>
    </xf>
    <xf numFmtId="0" fontId="3" fillId="0" borderId="24" xfId="1" applyFont="1" applyBorder="1" applyAlignment="1">
      <alignment horizontal="center"/>
    </xf>
    <xf numFmtId="0" fontId="3" fillId="0" borderId="25" xfId="1" applyFont="1" applyBorder="1" applyAlignment="1">
      <alignment horizontal="center"/>
    </xf>
    <xf numFmtId="0" fontId="3" fillId="0" borderId="0" xfId="1" applyFont="1" applyAlignment="1">
      <alignment horizontal="center"/>
    </xf>
    <xf numFmtId="4" fontId="3" fillId="0" borderId="0" xfId="1" applyNumberFormat="1" applyFont="1"/>
    <xf numFmtId="0" fontId="2" fillId="0" borderId="0" xfId="1" applyFont="1"/>
    <xf numFmtId="165" fontId="2" fillId="0" borderId="0" xfId="1" applyNumberFormat="1" applyFont="1"/>
    <xf numFmtId="0" fontId="3" fillId="0" borderId="27" xfId="1" applyFont="1" applyBorder="1" applyAlignment="1">
      <alignment horizontal="center"/>
    </xf>
    <xf numFmtId="0" fontId="3" fillId="0" borderId="28" xfId="1" applyFont="1" applyBorder="1" applyAlignment="1">
      <alignment horizontal="center"/>
    </xf>
    <xf numFmtId="166" fontId="4" fillId="0" borderId="18" xfId="1" applyNumberFormat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165" fontId="5" fillId="0" borderId="29" xfId="1" applyNumberFormat="1" applyFont="1" applyBorder="1" applyAlignment="1">
      <alignment horizontal="center"/>
    </xf>
    <xf numFmtId="0" fontId="5" fillId="0" borderId="29" xfId="1" applyFont="1" applyBorder="1"/>
    <xf numFmtId="164" fontId="3" fillId="0" borderId="7" xfId="1" applyNumberFormat="1" applyFont="1" applyBorder="1" applyAlignment="1">
      <alignment horizontal="center"/>
    </xf>
    <xf numFmtId="164" fontId="3" fillId="0" borderId="0" xfId="1" applyNumberFormat="1" applyFont="1" applyAlignment="1">
      <alignment horizontal="center"/>
    </xf>
    <xf numFmtId="164" fontId="3" fillId="0" borderId="8" xfId="1" applyNumberFormat="1" applyFont="1" applyBorder="1" applyAlignment="1">
      <alignment horizontal="center"/>
    </xf>
    <xf numFmtId="0" fontId="3" fillId="0" borderId="7" xfId="1" applyFont="1" applyBorder="1" applyAlignment="1">
      <alignment horizontal="center"/>
    </xf>
    <xf numFmtId="0" fontId="4" fillId="0" borderId="8" xfId="1" applyFont="1" applyBorder="1" applyAlignment="1">
      <alignment horizontal="center"/>
    </xf>
    <xf numFmtId="0" fontId="3" fillId="0" borderId="15" xfId="1" applyFont="1" applyBorder="1"/>
    <xf numFmtId="49" fontId="4" fillId="2" borderId="2" xfId="1" applyNumberFormat="1" applyFont="1" applyFill="1" applyBorder="1" applyAlignment="1">
      <alignment horizontal="left"/>
    </xf>
    <xf numFmtId="0" fontId="3" fillId="2" borderId="1" xfId="1" applyFont="1" applyFill="1" applyBorder="1" applyAlignment="1">
      <alignment horizontal="center"/>
    </xf>
    <xf numFmtId="167" fontId="3" fillId="0" borderId="22" xfId="1" applyNumberFormat="1" applyFont="1" applyBorder="1" applyAlignment="1">
      <alignment horizontal="center"/>
    </xf>
    <xf numFmtId="4" fontId="3" fillId="0" borderId="21" xfId="1" applyNumberFormat="1" applyFont="1" applyBorder="1" applyAlignment="1">
      <alignment horizontal="center"/>
    </xf>
    <xf numFmtId="4" fontId="3" fillId="0" borderId="20" xfId="1" applyNumberFormat="1" applyFont="1" applyBorder="1" applyAlignment="1">
      <alignment horizontal="center"/>
    </xf>
    <xf numFmtId="3" fontId="3" fillId="0" borderId="22" xfId="1" applyNumberFormat="1" applyFont="1" applyBorder="1" applyAlignment="1">
      <alignment horizontal="center"/>
    </xf>
    <xf numFmtId="166" fontId="3" fillId="0" borderId="22" xfId="1" applyNumberFormat="1" applyFont="1" applyBorder="1" applyAlignment="1">
      <alignment horizontal="center"/>
    </xf>
    <xf numFmtId="165" fontId="3" fillId="0" borderId="22" xfId="1" applyNumberFormat="1" applyFont="1" applyBorder="1" applyAlignment="1">
      <alignment horizontal="center"/>
    </xf>
    <xf numFmtId="4" fontId="7" fillId="2" borderId="26" xfId="1" applyNumberFormat="1" applyFont="1" applyFill="1" applyBorder="1" applyAlignment="1">
      <alignment horizontal="center"/>
    </xf>
    <xf numFmtId="165" fontId="3" fillId="0" borderId="20" xfId="1" applyNumberFormat="1" applyFont="1" applyBorder="1" applyAlignment="1">
      <alignment horizontal="center"/>
    </xf>
    <xf numFmtId="167" fontId="3" fillId="0" borderId="20" xfId="1" applyNumberFormat="1" applyFont="1" applyBorder="1" applyAlignment="1">
      <alignment horizontal="center"/>
    </xf>
    <xf numFmtId="0" fontId="3" fillId="0" borderId="20" xfId="1" applyFont="1" applyBorder="1" applyAlignment="1">
      <alignment horizontal="center"/>
    </xf>
    <xf numFmtId="0" fontId="3" fillId="0" borderId="22" xfId="1" applyFont="1" applyBorder="1" applyAlignment="1">
      <alignment horizontal="center"/>
    </xf>
    <xf numFmtId="0" fontId="3" fillId="0" borderId="26" xfId="1" applyFont="1" applyBorder="1" applyAlignment="1">
      <alignment horizontal="center"/>
    </xf>
    <xf numFmtId="166" fontId="3" fillId="0" borderId="20" xfId="1" applyNumberFormat="1" applyFont="1" applyBorder="1" applyAlignment="1">
      <alignment horizontal="center"/>
    </xf>
    <xf numFmtId="3" fontId="3" fillId="0" borderId="20" xfId="1" applyNumberFormat="1" applyFont="1" applyBorder="1" applyAlignment="1">
      <alignment horizontal="center"/>
    </xf>
    <xf numFmtId="4" fontId="8" fillId="0" borderId="26" xfId="1" applyNumberFormat="1" applyFont="1" applyBorder="1" applyAlignment="1">
      <alignment horizontal="center"/>
    </xf>
    <xf numFmtId="168" fontId="6" fillId="0" borderId="26" xfId="1" applyNumberFormat="1" applyFont="1" applyBorder="1" applyAlignment="1">
      <alignment horizontal="center"/>
    </xf>
    <xf numFmtId="169" fontId="6" fillId="0" borderId="26" xfId="1" applyNumberFormat="1" applyFont="1" applyBorder="1" applyAlignment="1">
      <alignment horizontal="center"/>
    </xf>
    <xf numFmtId="165" fontId="9" fillId="0" borderId="22" xfId="1" applyNumberFormat="1" applyFont="1" applyBorder="1" applyAlignment="1">
      <alignment horizontal="center"/>
    </xf>
  </cellXfs>
  <cellStyles count="2">
    <cellStyle name="Normální" xfId="0" builtinId="0"/>
    <cellStyle name="normální_Lis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1"/>
  <sheetViews>
    <sheetView tabSelected="1" workbookViewId="0">
      <pane xSplit="1" topLeftCell="B1" activePane="topRight" state="frozen"/>
      <selection pane="topRight" activeCell="O34" sqref="O34"/>
    </sheetView>
  </sheetViews>
  <sheetFormatPr defaultRowHeight="12.75" x14ac:dyDescent="0.2"/>
  <cols>
    <col min="1" max="1" width="8.42578125" customWidth="1"/>
    <col min="2" max="2" width="6" customWidth="1"/>
    <col min="4" max="4" width="9.7109375" customWidth="1"/>
    <col min="5" max="5" width="10.5703125" customWidth="1"/>
    <col min="17" max="17" width="9.85546875" customWidth="1"/>
    <col min="21" max="21" width="10.42578125" customWidth="1"/>
    <col min="23" max="23" width="11.85546875" customWidth="1"/>
    <col min="28" max="28" width="9.5703125" bestFit="1" customWidth="1"/>
  </cols>
  <sheetData>
    <row r="1" spans="1:28" ht="14.25" x14ac:dyDescent="0.3">
      <c r="A1" s="44" t="s">
        <v>21</v>
      </c>
      <c r="B1" s="45">
        <v>2026</v>
      </c>
      <c r="C1" s="1" t="s">
        <v>15</v>
      </c>
      <c r="D1" s="2"/>
      <c r="E1" s="2"/>
      <c r="F1" s="1" t="s">
        <v>9</v>
      </c>
      <c r="G1" s="2"/>
      <c r="H1" s="3"/>
      <c r="I1" s="4" t="s">
        <v>10</v>
      </c>
      <c r="J1" s="2"/>
      <c r="K1" s="2"/>
      <c r="L1" s="5" t="s">
        <v>11</v>
      </c>
      <c r="M1" s="2"/>
      <c r="N1" s="3"/>
      <c r="O1" s="4" t="s">
        <v>12</v>
      </c>
      <c r="P1" s="2"/>
      <c r="Q1" s="2"/>
      <c r="R1" s="5" t="s">
        <v>13</v>
      </c>
      <c r="S1" s="2"/>
      <c r="T1" s="3"/>
      <c r="U1" s="4" t="s">
        <v>14</v>
      </c>
      <c r="V1" s="2"/>
      <c r="W1" s="2"/>
      <c r="X1" s="34" t="s">
        <v>18</v>
      </c>
      <c r="Y1" s="34" t="s">
        <v>20</v>
      </c>
      <c r="Z1" s="35" t="s">
        <v>17</v>
      </c>
      <c r="AA1" s="36" t="s">
        <v>22</v>
      </c>
      <c r="AB1" s="37" t="s">
        <v>23</v>
      </c>
    </row>
    <row r="2" spans="1:28" ht="14.25" x14ac:dyDescent="0.3">
      <c r="A2" s="6" t="s">
        <v>2</v>
      </c>
      <c r="B2" s="31" t="s">
        <v>0</v>
      </c>
      <c r="C2" s="38" t="s">
        <v>7</v>
      </c>
      <c r="D2" s="39" t="s">
        <v>4</v>
      </c>
      <c r="E2" s="39" t="s">
        <v>8</v>
      </c>
      <c r="F2" s="38" t="s">
        <v>7</v>
      </c>
      <c r="G2" s="39" t="s">
        <v>4</v>
      </c>
      <c r="H2" s="40" t="s">
        <v>8</v>
      </c>
      <c r="I2" s="27" t="s">
        <v>7</v>
      </c>
      <c r="J2" s="39" t="s">
        <v>4</v>
      </c>
      <c r="K2" s="39" t="s">
        <v>8</v>
      </c>
      <c r="L2" s="41" t="s">
        <v>7</v>
      </c>
      <c r="M2" s="39" t="s">
        <v>4</v>
      </c>
      <c r="N2" s="40" t="s">
        <v>8</v>
      </c>
      <c r="O2" s="27" t="s">
        <v>7</v>
      </c>
      <c r="P2" s="39" t="s">
        <v>4</v>
      </c>
      <c r="Q2" s="39" t="s">
        <v>8</v>
      </c>
      <c r="R2" s="41" t="s">
        <v>7</v>
      </c>
      <c r="S2" s="39" t="s">
        <v>4</v>
      </c>
      <c r="T2" s="40" t="s">
        <v>8</v>
      </c>
      <c r="U2" s="27" t="s">
        <v>7</v>
      </c>
      <c r="V2" s="39" t="s">
        <v>4</v>
      </c>
      <c r="W2" s="39" t="s">
        <v>8</v>
      </c>
      <c r="X2" s="9" t="s">
        <v>3</v>
      </c>
      <c r="Y2" s="9" t="s">
        <v>3</v>
      </c>
      <c r="Z2" s="10" t="s">
        <v>3</v>
      </c>
      <c r="AA2" s="11" t="s">
        <v>5</v>
      </c>
      <c r="AB2" s="42" t="s">
        <v>6</v>
      </c>
    </row>
    <row r="3" spans="1:28" ht="15" thickBot="1" x14ac:dyDescent="0.35">
      <c r="A3" s="12" t="s">
        <v>1</v>
      </c>
      <c r="B3" s="32" t="s">
        <v>19</v>
      </c>
      <c r="C3" s="13"/>
      <c r="D3" s="14"/>
      <c r="E3" s="15"/>
      <c r="F3" s="13"/>
      <c r="G3" s="16"/>
      <c r="H3" s="17"/>
      <c r="I3" s="18"/>
      <c r="J3" s="14"/>
      <c r="K3" s="16"/>
      <c r="L3" s="19"/>
      <c r="M3" s="14"/>
      <c r="N3" s="20"/>
      <c r="O3" s="18"/>
      <c r="P3" s="14"/>
      <c r="Q3" s="16"/>
      <c r="R3" s="19"/>
      <c r="S3" s="14"/>
      <c r="T3" s="20"/>
      <c r="U3" s="18"/>
      <c r="V3" s="14"/>
      <c r="W3" s="16"/>
      <c r="X3" s="33">
        <v>-3.0000000000000001E-3</v>
      </c>
      <c r="Y3" s="33">
        <v>-3.0000000000000001E-3</v>
      </c>
      <c r="Z3" s="21"/>
      <c r="AA3" s="22"/>
      <c r="AB3" s="43"/>
    </row>
    <row r="4" spans="1:28" ht="13.5" x14ac:dyDescent="0.25">
      <c r="A4" s="23">
        <v>1</v>
      </c>
      <c r="B4" s="55">
        <v>1</v>
      </c>
      <c r="C4" s="54">
        <v>14335</v>
      </c>
      <c r="D4" s="47">
        <f t="shared" ref="D4" si="0">IF(C4=0,"",C4/Z4)</f>
        <v>12680.229986731534</v>
      </c>
      <c r="E4" s="48">
        <f t="shared" ref="E4" si="1">C4*AB4</f>
        <v>310424.42499999999</v>
      </c>
      <c r="F4" s="54">
        <v>3120</v>
      </c>
      <c r="G4" s="48">
        <f t="shared" ref="G4" si="2">IF(F4=0,"",F4/Z4)</f>
        <v>2759.8407784166297</v>
      </c>
      <c r="H4" s="48">
        <f t="shared" ref="H4" si="3">F4*AB4</f>
        <v>67563.600000000006</v>
      </c>
      <c r="I4" s="54">
        <v>3200</v>
      </c>
      <c r="J4" s="48">
        <f t="shared" ref="J4" si="4">IF(I4=0,"",I4/Z4)</f>
        <v>2830.6059265811587</v>
      </c>
      <c r="K4" s="48">
        <f t="shared" ref="K4" si="5">I4*AB4</f>
        <v>69296</v>
      </c>
      <c r="L4" s="54">
        <v>3834</v>
      </c>
      <c r="M4" s="48">
        <f t="shared" ref="M4" si="6">IF(L4=0,"",L4/Z4)</f>
        <v>3391.4197257850506</v>
      </c>
      <c r="N4" s="48">
        <f t="shared" ref="N4" si="7">L4*AB4</f>
        <v>83025.27</v>
      </c>
      <c r="O4" s="59">
        <v>15570</v>
      </c>
      <c r="P4" s="48">
        <f t="shared" ref="P4" si="8">IF(O4=0,"",O4/Z4)</f>
        <v>13772.666961521451</v>
      </c>
      <c r="Q4" s="48">
        <f t="shared" ref="Q4" si="9">O4*AB4</f>
        <v>337168.35000000003</v>
      </c>
      <c r="R4" s="54">
        <v>1837</v>
      </c>
      <c r="S4" s="48">
        <f t="shared" ref="S4" si="10">IF(R4=0,"",R4/Z4)</f>
        <v>1624.9447147279964</v>
      </c>
      <c r="T4" s="48">
        <f t="shared" ref="T4" si="11">R4*AB4</f>
        <v>39780.235000000001</v>
      </c>
      <c r="U4" s="59">
        <v>54400</v>
      </c>
      <c r="V4" s="48">
        <f t="shared" ref="V4" si="12">IF(U4=0,"",U4/Z4)</f>
        <v>48120.300751879695</v>
      </c>
      <c r="W4" s="48">
        <f t="shared" ref="W4" si="13">U4*AB4</f>
        <v>1178032</v>
      </c>
      <c r="X4" s="58">
        <v>1.1268</v>
      </c>
      <c r="Y4" s="58">
        <v>1.1277999999999999</v>
      </c>
      <c r="Z4" s="58">
        <v>1.1305000000000001</v>
      </c>
      <c r="AA4" s="51">
        <v>24.465</v>
      </c>
      <c r="AB4" s="53">
        <v>21.655000000000001</v>
      </c>
    </row>
    <row r="5" spans="1:28" ht="13.5" x14ac:dyDescent="0.25">
      <c r="A5" s="24">
        <v>2</v>
      </c>
      <c r="B5" s="56">
        <v>1</v>
      </c>
      <c r="C5" s="54">
        <v>14355</v>
      </c>
      <c r="D5" s="47">
        <f t="shared" ref="D5:D11" si="14">IF(C5=0,"",C5/Z5)</f>
        <v>12779.31095878216</v>
      </c>
      <c r="E5" s="48">
        <f t="shared" ref="E5:E11" si="15">C5*AB5</f>
        <v>312867.22500000003</v>
      </c>
      <c r="F5" s="54">
        <v>3109.5</v>
      </c>
      <c r="G5" s="48">
        <f t="shared" ref="G5:G11" si="16">IF(F5=0,"",F5/Z5)</f>
        <v>2768.1830321374523</v>
      </c>
      <c r="H5" s="48">
        <f t="shared" ref="H5:H11" si="17">F5*AB5</f>
        <v>67771.552500000005</v>
      </c>
      <c r="I5" s="54">
        <v>3200</v>
      </c>
      <c r="J5" s="48">
        <f t="shared" ref="J5:J11" si="18">IF(I5=0,"",I5/Z5)</f>
        <v>2848.7492210451351</v>
      </c>
      <c r="K5" s="48">
        <f t="shared" ref="K5:K11" si="19">I5*AB5</f>
        <v>69744</v>
      </c>
      <c r="L5" s="54">
        <v>3798</v>
      </c>
      <c r="M5" s="48">
        <f t="shared" ref="M5:M11" si="20">IF(L5=0,"",L5/Z5)</f>
        <v>3381.1092317279445</v>
      </c>
      <c r="N5" s="48">
        <f t="shared" ref="N5:N11" si="21">L5*AB5</f>
        <v>82777.41</v>
      </c>
      <c r="O5" s="59">
        <v>15435</v>
      </c>
      <c r="P5" s="48">
        <f t="shared" ref="P5:P11" si="22">IF(O5=0,"",O5/Z5)</f>
        <v>13740.763820884893</v>
      </c>
      <c r="Q5" s="48">
        <f t="shared" ref="Q5:Q11" si="23">O5*AB5</f>
        <v>336405.82500000001</v>
      </c>
      <c r="R5" s="54">
        <v>1827</v>
      </c>
      <c r="S5" s="48">
        <f t="shared" ref="S5:S11" si="24">IF(R5=0,"",R5/Z5)</f>
        <v>1626.4577583904568</v>
      </c>
      <c r="T5" s="48">
        <f t="shared" ref="T5:T11" si="25">R5*AB5</f>
        <v>39819.465000000004</v>
      </c>
      <c r="U5" s="59">
        <v>54355</v>
      </c>
      <c r="V5" s="48">
        <f t="shared" ref="V5:V11" si="26">IF(U5=0,"",U5/Z5)</f>
        <v>48388.676221846348</v>
      </c>
      <c r="W5" s="48">
        <f t="shared" ref="W5:W11" si="27">U5*AB5</f>
        <v>1184667.2250000001</v>
      </c>
      <c r="X5" s="50">
        <v>1.1194999999999999</v>
      </c>
      <c r="Y5" s="50">
        <v>1.1203000000000001</v>
      </c>
      <c r="Z5" s="50">
        <v>1.1233</v>
      </c>
      <c r="AA5" s="51">
        <v>24.465</v>
      </c>
      <c r="AB5" s="51">
        <v>21.795000000000002</v>
      </c>
    </row>
    <row r="6" spans="1:28" ht="13.5" x14ac:dyDescent="0.25">
      <c r="A6" s="24">
        <v>3</v>
      </c>
      <c r="B6" s="56" t="s">
        <v>1</v>
      </c>
      <c r="C6" s="54"/>
      <c r="D6" s="47"/>
      <c r="E6" s="48"/>
      <c r="F6" s="54"/>
      <c r="G6" s="48"/>
      <c r="H6" s="48"/>
      <c r="I6" s="54"/>
      <c r="J6" s="48"/>
      <c r="K6" s="48"/>
      <c r="L6" s="54"/>
      <c r="M6" s="48"/>
      <c r="N6" s="48"/>
      <c r="O6" s="59"/>
      <c r="P6" s="48"/>
      <c r="Q6" s="48"/>
      <c r="R6" s="54"/>
      <c r="S6" s="48"/>
      <c r="T6" s="48"/>
      <c r="U6" s="59"/>
      <c r="V6" s="48"/>
      <c r="W6" s="48"/>
      <c r="X6" s="50"/>
      <c r="Y6" s="50"/>
      <c r="Z6" s="50"/>
      <c r="AA6" s="51"/>
      <c r="AB6" s="51"/>
    </row>
    <row r="7" spans="1:28" ht="13.5" x14ac:dyDescent="0.25">
      <c r="A7" s="24">
        <v>4</v>
      </c>
      <c r="B7" s="56" t="s">
        <v>1</v>
      </c>
      <c r="C7" s="54"/>
      <c r="D7" s="47"/>
      <c r="E7" s="48"/>
      <c r="F7" s="54"/>
      <c r="G7" s="48"/>
      <c r="H7" s="48"/>
      <c r="I7" s="54"/>
      <c r="J7" s="48"/>
      <c r="K7" s="48"/>
      <c r="L7" s="54"/>
      <c r="M7" s="48"/>
      <c r="N7" s="48"/>
      <c r="O7" s="59"/>
      <c r="P7" s="48"/>
      <c r="Q7" s="48"/>
      <c r="R7" s="54"/>
      <c r="S7" s="48"/>
      <c r="T7" s="48"/>
      <c r="U7" s="59"/>
      <c r="V7" s="48"/>
      <c r="W7" s="48"/>
      <c r="X7" s="50"/>
      <c r="Y7" s="50"/>
      <c r="Z7" s="50"/>
      <c r="AA7" s="51"/>
      <c r="AB7" s="51"/>
    </row>
    <row r="8" spans="1:28" ht="13.5" x14ac:dyDescent="0.25">
      <c r="A8" s="24">
        <v>5</v>
      </c>
      <c r="B8" s="56">
        <v>1</v>
      </c>
      <c r="C8" s="54">
        <v>14430</v>
      </c>
      <c r="D8" s="47">
        <f t="shared" si="14"/>
        <v>12877.030162412993</v>
      </c>
      <c r="E8" s="48">
        <f t="shared" si="15"/>
        <v>315064.62</v>
      </c>
      <c r="F8" s="54">
        <v>3107</v>
      </c>
      <c r="G8" s="48">
        <f t="shared" si="16"/>
        <v>2772.6218097447795</v>
      </c>
      <c r="H8" s="48">
        <f t="shared" si="17"/>
        <v>67838.237999999998</v>
      </c>
      <c r="I8" s="54">
        <v>3200</v>
      </c>
      <c r="J8" s="48">
        <f t="shared" si="18"/>
        <v>2855.6130644297696</v>
      </c>
      <c r="K8" s="48">
        <f t="shared" si="19"/>
        <v>69868.800000000003</v>
      </c>
      <c r="L8" s="54">
        <v>3774</v>
      </c>
      <c r="M8" s="48">
        <f t="shared" si="20"/>
        <v>3367.8386578618597</v>
      </c>
      <c r="N8" s="48">
        <f t="shared" si="21"/>
        <v>82401.516000000003</v>
      </c>
      <c r="O8" s="59">
        <v>15470</v>
      </c>
      <c r="P8" s="48">
        <f t="shared" si="22"/>
        <v>13805.104408352669</v>
      </c>
      <c r="Q8" s="48">
        <f t="shared" si="23"/>
        <v>337771.98</v>
      </c>
      <c r="R8" s="54">
        <v>1829.5</v>
      </c>
      <c r="S8" s="48">
        <f t="shared" si="24"/>
        <v>1632.6075316794575</v>
      </c>
      <c r="T8" s="48">
        <f t="shared" si="25"/>
        <v>39945.303</v>
      </c>
      <c r="U8" s="59">
        <v>54250</v>
      </c>
      <c r="V8" s="48">
        <f t="shared" si="26"/>
        <v>48411.565232910936</v>
      </c>
      <c r="W8" s="48">
        <f t="shared" si="27"/>
        <v>1184494.5</v>
      </c>
      <c r="X8" s="50">
        <v>1.1173999999999999</v>
      </c>
      <c r="Y8" s="50">
        <v>1.1173999999999999</v>
      </c>
      <c r="Z8" s="50">
        <v>1.1206</v>
      </c>
      <c r="AA8" s="51">
        <v>24.46</v>
      </c>
      <c r="AB8" s="51">
        <v>21.834</v>
      </c>
    </row>
    <row r="9" spans="1:28" ht="13.5" x14ac:dyDescent="0.25">
      <c r="A9" s="24">
        <v>6</v>
      </c>
      <c r="B9" s="56">
        <v>1</v>
      </c>
      <c r="C9" s="54">
        <v>14505</v>
      </c>
      <c r="D9" s="47">
        <f t="shared" si="14"/>
        <v>12872.736954206603</v>
      </c>
      <c r="E9" s="48">
        <f t="shared" si="15"/>
        <v>313989.73499999999</v>
      </c>
      <c r="F9" s="54">
        <v>3134.5</v>
      </c>
      <c r="G9" s="48">
        <f t="shared" si="16"/>
        <v>2781.7713880014198</v>
      </c>
      <c r="H9" s="48">
        <f t="shared" si="17"/>
        <v>67852.521499999988</v>
      </c>
      <c r="I9" s="54">
        <v>3200</v>
      </c>
      <c r="J9" s="48">
        <f t="shared" si="18"/>
        <v>2839.9006034788781</v>
      </c>
      <c r="K9" s="48">
        <f t="shared" si="19"/>
        <v>69270.399999999994</v>
      </c>
      <c r="L9" s="54">
        <v>3803</v>
      </c>
      <c r="M9" s="48">
        <f t="shared" si="20"/>
        <v>3375.0443734469295</v>
      </c>
      <c r="N9" s="48">
        <f t="shared" si="21"/>
        <v>82323.540999999997</v>
      </c>
      <c r="O9" s="59">
        <v>15530</v>
      </c>
      <c r="P9" s="48">
        <f t="shared" si="22"/>
        <v>13782.39261625843</v>
      </c>
      <c r="Q9" s="48">
        <f t="shared" si="23"/>
        <v>336177.91</v>
      </c>
      <c r="R9" s="54">
        <v>1837.5</v>
      </c>
      <c r="S9" s="48">
        <f t="shared" si="24"/>
        <v>1630.7241746538871</v>
      </c>
      <c r="T9" s="48">
        <f t="shared" si="25"/>
        <v>39776.362499999996</v>
      </c>
      <c r="U9" s="59">
        <v>54275</v>
      </c>
      <c r="V9" s="48">
        <f t="shared" si="26"/>
        <v>48167.376641817536</v>
      </c>
      <c r="W9" s="48">
        <f t="shared" si="27"/>
        <v>1174890.9249999998</v>
      </c>
      <c r="X9" s="50">
        <v>1.1238999999999999</v>
      </c>
      <c r="Y9" s="50">
        <v>1.1236999999999999</v>
      </c>
      <c r="Z9" s="50">
        <v>1.1268</v>
      </c>
      <c r="AA9" s="51">
        <v>24.405000000000001</v>
      </c>
      <c r="AB9" s="51">
        <v>21.646999999999998</v>
      </c>
    </row>
    <row r="10" spans="1:28" ht="13.5" x14ac:dyDescent="0.25">
      <c r="A10" s="24">
        <v>7</v>
      </c>
      <c r="B10" s="56">
        <v>1</v>
      </c>
      <c r="C10" s="54">
        <v>14510</v>
      </c>
      <c r="D10" s="47">
        <f t="shared" si="14"/>
        <v>12975.051417329874</v>
      </c>
      <c r="E10" s="48">
        <f t="shared" si="15"/>
        <v>317203.11</v>
      </c>
      <c r="F10" s="54">
        <v>3102.5</v>
      </c>
      <c r="G10" s="48">
        <f t="shared" si="16"/>
        <v>2774.3002772064738</v>
      </c>
      <c r="H10" s="48">
        <f t="shared" si="17"/>
        <v>67823.752500000002</v>
      </c>
      <c r="I10" s="54">
        <v>3200</v>
      </c>
      <c r="J10" s="48">
        <f t="shared" si="18"/>
        <v>2861.4861843870158</v>
      </c>
      <c r="K10" s="48">
        <f t="shared" si="19"/>
        <v>69955.199999999997</v>
      </c>
      <c r="L10" s="54">
        <v>3799</v>
      </c>
      <c r="M10" s="48">
        <f t="shared" si="20"/>
        <v>3397.1206295269603</v>
      </c>
      <c r="N10" s="48">
        <f t="shared" si="21"/>
        <v>83049.938999999998</v>
      </c>
      <c r="O10" s="59">
        <v>15645</v>
      </c>
      <c r="P10" s="48">
        <f t="shared" si="22"/>
        <v>13989.984798354644</v>
      </c>
      <c r="Q10" s="48">
        <f t="shared" si="23"/>
        <v>342015.34500000003</v>
      </c>
      <c r="R10" s="54">
        <v>1844.5</v>
      </c>
      <c r="S10" s="48">
        <f t="shared" si="24"/>
        <v>1649.3785209693283</v>
      </c>
      <c r="T10" s="48">
        <f t="shared" si="25"/>
        <v>40322.614500000003</v>
      </c>
      <c r="U10" s="59">
        <v>54000</v>
      </c>
      <c r="V10" s="48">
        <f t="shared" si="26"/>
        <v>48287.579361530894</v>
      </c>
      <c r="W10" s="48">
        <f t="shared" si="27"/>
        <v>1180494</v>
      </c>
      <c r="X10" s="50">
        <v>1.1147</v>
      </c>
      <c r="Y10" s="50">
        <v>1.1499999999999999</v>
      </c>
      <c r="Z10" s="50">
        <v>1.1183000000000001</v>
      </c>
      <c r="AA10" s="51">
        <v>24.43</v>
      </c>
      <c r="AB10" s="51">
        <v>21.861000000000001</v>
      </c>
    </row>
    <row r="11" spans="1:28" ht="13.5" x14ac:dyDescent="0.25">
      <c r="A11" s="24">
        <v>8</v>
      </c>
      <c r="B11" s="56">
        <v>1</v>
      </c>
      <c r="C11" s="54">
        <v>14526</v>
      </c>
      <c r="D11" s="47">
        <f t="shared" si="14"/>
        <v>12996.331752706452</v>
      </c>
      <c r="E11" s="48">
        <f t="shared" si="15"/>
        <v>316826.58600000001</v>
      </c>
      <c r="F11" s="54">
        <v>3060.5</v>
      </c>
      <c r="G11" s="48">
        <f t="shared" si="16"/>
        <v>2738.2124004652414</v>
      </c>
      <c r="H11" s="48">
        <f t="shared" si="17"/>
        <v>66752.565499999997</v>
      </c>
      <c r="I11" s="54">
        <v>3200</v>
      </c>
      <c r="J11" s="48">
        <f t="shared" si="18"/>
        <v>2863.0222778921002</v>
      </c>
      <c r="K11" s="48">
        <f t="shared" si="19"/>
        <v>69795.199999999997</v>
      </c>
      <c r="L11" s="54">
        <v>3781</v>
      </c>
      <c r="M11" s="48">
        <f t="shared" si="20"/>
        <v>3382.8397602218843</v>
      </c>
      <c r="N11" s="48">
        <f t="shared" si="21"/>
        <v>82467.391000000003</v>
      </c>
      <c r="O11" s="59">
        <v>15415</v>
      </c>
      <c r="P11" s="48">
        <f t="shared" si="22"/>
        <v>13791.715129283351</v>
      </c>
      <c r="Q11" s="48">
        <f t="shared" si="23"/>
        <v>336216.565</v>
      </c>
      <c r="R11" s="54">
        <v>1833</v>
      </c>
      <c r="S11" s="48">
        <f t="shared" si="24"/>
        <v>1639.9749485550685</v>
      </c>
      <c r="T11" s="48">
        <f t="shared" si="25"/>
        <v>39979.563000000002</v>
      </c>
      <c r="U11" s="59">
        <v>53050</v>
      </c>
      <c r="V11" s="48">
        <f t="shared" si="26"/>
        <v>47463.541200679974</v>
      </c>
      <c r="W11" s="48">
        <f t="shared" si="27"/>
        <v>1157073.55</v>
      </c>
      <c r="X11" s="50">
        <v>1.1155999999999999</v>
      </c>
      <c r="Y11" s="50">
        <v>1.1149</v>
      </c>
      <c r="Z11" s="50">
        <v>1.1176999999999999</v>
      </c>
      <c r="AA11" s="51">
        <v>24.4</v>
      </c>
      <c r="AB11" s="51">
        <v>21.811</v>
      </c>
    </row>
    <row r="12" spans="1:28" ht="13.5" x14ac:dyDescent="0.25">
      <c r="A12" s="24">
        <v>9</v>
      </c>
      <c r="B12" s="56">
        <v>1</v>
      </c>
      <c r="C12" s="54">
        <v>14689</v>
      </c>
      <c r="D12" s="47">
        <f t="shared" ref="D12:D15" si="28">IF(C12=0,"",C12/Z12)</f>
        <v>13104.648050673566</v>
      </c>
      <c r="E12" s="48">
        <f t="shared" ref="E12:E15" si="29">C12*AB12</f>
        <v>319412.30499999999</v>
      </c>
      <c r="F12" s="54">
        <v>3055.5</v>
      </c>
      <c r="G12" s="48">
        <f t="shared" ref="G12:G15" si="30">IF(F12=0,"",F12/Z12)</f>
        <v>2725.9345169060575</v>
      </c>
      <c r="H12" s="48">
        <f t="shared" ref="H12:H15" si="31">F12*AB12</f>
        <v>66441.847500000003</v>
      </c>
      <c r="I12" s="54">
        <v>3200</v>
      </c>
      <c r="J12" s="48">
        <f t="shared" ref="J12:J15" si="32">IF(I12=0,"",I12/Z12)</f>
        <v>2854.8487822285665</v>
      </c>
      <c r="K12" s="48">
        <f t="shared" ref="K12:K15" si="33">I12*AB12</f>
        <v>69584</v>
      </c>
      <c r="L12" s="54">
        <v>3840</v>
      </c>
      <c r="M12" s="48">
        <f t="shared" ref="M12:M15" si="34">IF(L12=0,"",L12/Z12)</f>
        <v>3425.8185386742794</v>
      </c>
      <c r="N12" s="48">
        <f t="shared" ref="N12:N15" si="35">L12*AB12</f>
        <v>83500.800000000003</v>
      </c>
      <c r="O12" s="59">
        <v>15545</v>
      </c>
      <c r="P12" s="48">
        <f t="shared" ref="P12:P15" si="36">IF(O12=0,"",O12/Z12)</f>
        <v>13868.320099919707</v>
      </c>
      <c r="Q12" s="48">
        <f t="shared" ref="Q12:Q15" si="37">O12*AB12</f>
        <v>338026.02500000002</v>
      </c>
      <c r="R12" s="54">
        <v>1847</v>
      </c>
      <c r="S12" s="48">
        <f t="shared" ref="S12:S15" si="38">IF(R12=0,"",R12/Z12)</f>
        <v>1647.7830314925507</v>
      </c>
      <c r="T12" s="48">
        <f t="shared" ref="T12:T15" si="39">R12*AB12</f>
        <v>40163.014999999999</v>
      </c>
      <c r="U12" s="59">
        <v>52900</v>
      </c>
      <c r="V12" s="48">
        <f t="shared" ref="V12:V15" si="40">IF(U12=0,"",U12/Z12)</f>
        <v>47194.21893121599</v>
      </c>
      <c r="W12" s="48">
        <f t="shared" ref="W12:W15" si="41">U12*AB12</f>
        <v>1150310.5</v>
      </c>
      <c r="X12" s="50">
        <v>1.1175999999999999</v>
      </c>
      <c r="Y12" s="50">
        <v>1.1177999999999999</v>
      </c>
      <c r="Z12" s="50">
        <v>1.1209</v>
      </c>
      <c r="AA12" s="51">
        <v>24.364999999999998</v>
      </c>
      <c r="AB12" s="51">
        <v>21.745000000000001</v>
      </c>
    </row>
    <row r="13" spans="1:28" ht="13.5" x14ac:dyDescent="0.25">
      <c r="A13" s="24">
        <v>10</v>
      </c>
      <c r="B13" s="56"/>
      <c r="C13" s="54"/>
      <c r="D13" s="47"/>
      <c r="E13" s="48"/>
      <c r="F13" s="54"/>
      <c r="G13" s="48"/>
      <c r="H13" s="48"/>
      <c r="I13" s="54"/>
      <c r="J13" s="48"/>
      <c r="K13" s="48"/>
      <c r="L13" s="54"/>
      <c r="M13" s="48"/>
      <c r="N13" s="48"/>
      <c r="O13" s="59"/>
      <c r="P13" s="48"/>
      <c r="Q13" s="48"/>
      <c r="R13" s="54"/>
      <c r="S13" s="48"/>
      <c r="T13" s="48"/>
      <c r="U13" s="59"/>
      <c r="V13" s="48"/>
      <c r="W13" s="48"/>
      <c r="X13" s="50"/>
      <c r="Y13" s="50"/>
      <c r="Z13" s="50"/>
      <c r="AA13" s="51"/>
      <c r="AB13" s="51"/>
    </row>
    <row r="14" spans="1:28" ht="13.5" x14ac:dyDescent="0.25">
      <c r="A14" s="24">
        <v>11</v>
      </c>
      <c r="B14" s="56"/>
      <c r="C14" s="54"/>
      <c r="D14" s="47"/>
      <c r="E14" s="48"/>
      <c r="F14" s="54"/>
      <c r="G14" s="48"/>
      <c r="H14" s="48"/>
      <c r="I14" s="54"/>
      <c r="J14" s="48"/>
      <c r="K14" s="48"/>
      <c r="L14" s="54"/>
      <c r="M14" s="48"/>
      <c r="N14" s="48"/>
      <c r="O14" s="59"/>
      <c r="P14" s="48"/>
      <c r="Q14" s="48"/>
      <c r="R14" s="54"/>
      <c r="S14" s="48"/>
      <c r="T14" s="48"/>
      <c r="U14" s="59"/>
      <c r="V14" s="48"/>
      <c r="W14" s="48"/>
      <c r="X14" s="50"/>
      <c r="Y14" s="50"/>
      <c r="Z14" s="50"/>
      <c r="AA14" s="51"/>
      <c r="AB14" s="51"/>
    </row>
    <row r="15" spans="1:28" ht="13.5" x14ac:dyDescent="0.25">
      <c r="A15" s="24">
        <v>12</v>
      </c>
      <c r="B15" s="56">
        <v>1</v>
      </c>
      <c r="C15" s="54">
        <v>14822</v>
      </c>
      <c r="D15" s="47">
        <f t="shared" si="28"/>
        <v>13261.16131341147</v>
      </c>
      <c r="E15" s="48">
        <f t="shared" si="29"/>
        <v>323252.99800000002</v>
      </c>
      <c r="F15" s="54">
        <v>3055</v>
      </c>
      <c r="G15" s="48">
        <f t="shared" si="30"/>
        <v>2733.2915809251144</v>
      </c>
      <c r="H15" s="48">
        <f t="shared" si="31"/>
        <v>66626.49500000001</v>
      </c>
      <c r="I15" s="54">
        <v>3200</v>
      </c>
      <c r="J15" s="48">
        <f t="shared" si="32"/>
        <v>2863.0222778921002</v>
      </c>
      <c r="K15" s="48">
        <f t="shared" si="33"/>
        <v>69788.800000000003</v>
      </c>
      <c r="L15" s="54">
        <v>3811</v>
      </c>
      <c r="M15" s="48">
        <f t="shared" si="34"/>
        <v>3409.6805940771228</v>
      </c>
      <c r="N15" s="48">
        <f t="shared" si="35"/>
        <v>83114.099000000002</v>
      </c>
      <c r="O15" s="59">
        <v>15515</v>
      </c>
      <c r="P15" s="48">
        <f t="shared" si="36"/>
        <v>13881.18457546748</v>
      </c>
      <c r="Q15" s="48">
        <f t="shared" si="37"/>
        <v>338366.63500000001</v>
      </c>
      <c r="R15" s="54">
        <v>1842</v>
      </c>
      <c r="S15" s="48">
        <f t="shared" si="38"/>
        <v>1648.02719871164</v>
      </c>
      <c r="T15" s="48">
        <f t="shared" si="39"/>
        <v>40172.178</v>
      </c>
      <c r="U15" s="59">
        <v>53500</v>
      </c>
      <c r="V15" s="48">
        <f t="shared" si="40"/>
        <v>47866.153708508551</v>
      </c>
      <c r="W15" s="48">
        <f t="shared" si="41"/>
        <v>1166781.5</v>
      </c>
      <c r="X15" s="50">
        <v>1.1151</v>
      </c>
      <c r="Y15" s="50">
        <v>1.1146</v>
      </c>
      <c r="Z15" s="50">
        <v>1.1176999999999999</v>
      </c>
      <c r="AA15" s="51">
        <v>24.39</v>
      </c>
      <c r="AB15" s="51">
        <v>21.809000000000001</v>
      </c>
    </row>
    <row r="16" spans="1:28" ht="13.5" x14ac:dyDescent="0.25">
      <c r="A16" s="24">
        <v>13</v>
      </c>
      <c r="B16" s="56">
        <v>1</v>
      </c>
      <c r="C16" s="54">
        <v>14741</v>
      </c>
      <c r="D16" s="47">
        <f t="shared" ref="D16" si="42">IF(C16=0,"",C16/Z16)</f>
        <v>13175.723989989274</v>
      </c>
      <c r="E16" s="48">
        <f t="shared" ref="E16" si="43">C16*AB16</f>
        <v>321176.908</v>
      </c>
      <c r="F16" s="54">
        <v>3036</v>
      </c>
      <c r="G16" s="48">
        <f t="shared" ref="G16" si="44">IF(F16=0,"",F16/Z16)</f>
        <v>2713.6217375759743</v>
      </c>
      <c r="H16" s="48">
        <f t="shared" ref="H16" si="45">F16*AB16</f>
        <v>66148.368000000002</v>
      </c>
      <c r="I16" s="54">
        <v>3200</v>
      </c>
      <c r="J16" s="48">
        <f t="shared" ref="J16" si="46">IF(I16=0,"",I16/Z16)</f>
        <v>2860.2073650339648</v>
      </c>
      <c r="K16" s="48">
        <f t="shared" ref="K16" si="47">I16*AB16</f>
        <v>69721.600000000006</v>
      </c>
      <c r="L16" s="54">
        <v>3821</v>
      </c>
      <c r="M16" s="48">
        <f t="shared" ref="M16" si="48">IF(L16=0,"",L16/Z16)</f>
        <v>3415.2663568108687</v>
      </c>
      <c r="N16" s="48">
        <f t="shared" ref="N16" si="49">L16*AB16</f>
        <v>83251.948000000004</v>
      </c>
      <c r="O16" s="59">
        <v>15445</v>
      </c>
      <c r="P16" s="48">
        <f t="shared" ref="P16" si="50">IF(O16=0,"",O16/Z16)</f>
        <v>13804.969610296746</v>
      </c>
      <c r="Q16" s="48">
        <f t="shared" ref="Q16" si="51">O16*AB16</f>
        <v>336515.66000000003</v>
      </c>
      <c r="R16" s="54">
        <v>1860</v>
      </c>
      <c r="S16" s="48">
        <f t="shared" ref="S16" si="52">IF(R16=0,"",R16/Z16)</f>
        <v>1662.4955309259922</v>
      </c>
      <c r="T16" s="48">
        <f t="shared" ref="T16" si="53">R16*AB16</f>
        <v>40525.68</v>
      </c>
      <c r="U16" s="59">
        <v>53000</v>
      </c>
      <c r="V16" s="48">
        <f t="shared" ref="V16" si="54">IF(U16=0,"",U16/Z16)</f>
        <v>47372.184483375044</v>
      </c>
      <c r="W16" s="48">
        <f t="shared" ref="W16" si="55">U16*AB16</f>
        <v>1154764</v>
      </c>
      <c r="X16" s="50">
        <v>1.1157999999999999</v>
      </c>
      <c r="Y16" s="50">
        <v>1.1158999999999999</v>
      </c>
      <c r="Z16" s="50">
        <v>1.1188</v>
      </c>
      <c r="AA16" s="51">
        <v>24.375</v>
      </c>
      <c r="AB16" s="51">
        <v>21.788</v>
      </c>
    </row>
    <row r="17" spans="1:28" ht="13.5" x14ac:dyDescent="0.25">
      <c r="A17" s="24">
        <v>14</v>
      </c>
      <c r="B17" s="56">
        <v>1</v>
      </c>
      <c r="C17" s="54">
        <v>14751</v>
      </c>
      <c r="D17" s="47">
        <f t="shared" ref="D17" si="56">IF(C17=0,"",C17/Z17)</f>
        <v>13178.77244706513</v>
      </c>
      <c r="E17" s="48">
        <f t="shared" ref="E17" si="57">C17*AB17</f>
        <v>320893.25400000002</v>
      </c>
      <c r="F17" s="54">
        <v>3010</v>
      </c>
      <c r="G17" s="48">
        <f t="shared" ref="G17" si="58">IF(F17=0,"",F17/Z17)</f>
        <v>2689.180737961226</v>
      </c>
      <c r="H17" s="48">
        <f t="shared" ref="H17" si="59">F17*AB17</f>
        <v>65479.54</v>
      </c>
      <c r="I17" s="54">
        <v>3200</v>
      </c>
      <c r="J17" s="48">
        <f t="shared" ref="J17" si="60">IF(I17=0,"",I17/Z17)</f>
        <v>2858.9296881979808</v>
      </c>
      <c r="K17" s="48">
        <f t="shared" ref="K17" si="61">I17*AB17</f>
        <v>69612.800000000003</v>
      </c>
      <c r="L17" s="54">
        <v>3803</v>
      </c>
      <c r="M17" s="48">
        <f t="shared" ref="M17" si="62">IF(L17=0,"",L17/Z17)</f>
        <v>3397.6592513177879</v>
      </c>
      <c r="N17" s="48">
        <f t="shared" ref="N17" si="63">L17*AB17</f>
        <v>82730.462</v>
      </c>
      <c r="O17" s="59">
        <v>15475</v>
      </c>
      <c r="P17" s="48">
        <f t="shared" ref="P17" si="64">IF(O17=0,"",O17/Z17)</f>
        <v>13825.605289019924</v>
      </c>
      <c r="Q17" s="48">
        <f t="shared" ref="Q17" si="65">O17*AB17</f>
        <v>336643.15</v>
      </c>
      <c r="R17" s="54">
        <v>1866</v>
      </c>
      <c r="S17" s="48">
        <f t="shared" ref="S17" si="66">IF(R17=0,"",R17/Z17)</f>
        <v>1667.1133744304477</v>
      </c>
      <c r="T17" s="48">
        <f t="shared" ref="T17" si="67">R17*AB17</f>
        <v>40592.964</v>
      </c>
      <c r="U17" s="59">
        <v>51100</v>
      </c>
      <c r="V17" s="48">
        <f t="shared" ref="V17" si="68">IF(U17=0,"",U17/Z17)</f>
        <v>45653.533458411512</v>
      </c>
      <c r="W17" s="48">
        <f t="shared" ref="W17" si="69">U17*AB17</f>
        <v>1111629.4000000001</v>
      </c>
      <c r="X17" s="50">
        <v>1.1165</v>
      </c>
      <c r="Y17" s="50">
        <v>1.1163000000000001</v>
      </c>
      <c r="Z17" s="50">
        <v>1.1193</v>
      </c>
      <c r="AA17" s="51">
        <v>24.355</v>
      </c>
      <c r="AB17" s="51">
        <v>21.754000000000001</v>
      </c>
    </row>
    <row r="18" spans="1:28" ht="13.5" x14ac:dyDescent="0.25">
      <c r="A18" s="24">
        <v>15</v>
      </c>
      <c r="B18" s="56">
        <v>1</v>
      </c>
      <c r="C18" s="54">
        <v>14539</v>
      </c>
      <c r="D18" s="47">
        <f t="shared" ref="D18:D19" si="70">IF(C18=0,"",C18/Z18)</f>
        <v>12971.984296930763</v>
      </c>
      <c r="E18" s="48">
        <f t="shared" ref="E18:E19" si="71">C18*AB18</f>
        <v>315961.54800000001</v>
      </c>
      <c r="F18" s="54">
        <v>2999</v>
      </c>
      <c r="G18" s="48">
        <f t="shared" ref="G18:G19" si="72">IF(F18=0,"",F18/Z18)</f>
        <v>2675.7673090649537</v>
      </c>
      <c r="H18" s="48">
        <f t="shared" ref="H18:H19" si="73">F18*AB18</f>
        <v>65174.267999999996</v>
      </c>
      <c r="I18" s="54">
        <v>3200</v>
      </c>
      <c r="J18" s="48">
        <f t="shared" ref="J18:J19" si="74">IF(I18=0,"",I18/Z18)</f>
        <v>2855.1034975017842</v>
      </c>
      <c r="K18" s="48">
        <f t="shared" ref="K18:K19" si="75">I18*AB18</f>
        <v>69542.399999999994</v>
      </c>
      <c r="L18" s="54">
        <v>3724</v>
      </c>
      <c r="M18" s="48">
        <f t="shared" ref="M18:M19" si="76">IF(L18=0,"",L18/Z18)</f>
        <v>3322.6266952177016</v>
      </c>
      <c r="N18" s="48">
        <f t="shared" ref="N18:N19" si="77">L18*AB18</f>
        <v>80929.967999999993</v>
      </c>
      <c r="O18" s="59">
        <v>14885</v>
      </c>
      <c r="P18" s="48">
        <f t="shared" ref="P18:P19" si="78">IF(O18=0,"",O18/Z18)</f>
        <v>13280.692362598144</v>
      </c>
      <c r="Q18" s="48">
        <f t="shared" ref="Q18:Q19" si="79">O18*AB18</f>
        <v>323480.82</v>
      </c>
      <c r="R18" s="54">
        <v>1853</v>
      </c>
      <c r="S18" s="48">
        <f t="shared" ref="S18:S19" si="80">IF(R18=0,"",R18/Z18)</f>
        <v>1653.2833690221271</v>
      </c>
      <c r="T18" s="48">
        <f t="shared" ref="T18:T19" si="81">R18*AB18</f>
        <v>40269.396000000001</v>
      </c>
      <c r="U18" s="59">
        <v>50100</v>
      </c>
      <c r="V18" s="48">
        <f t="shared" ref="V18:V19" si="82">IF(U18=0,"",U18/Z18)</f>
        <v>44700.21413276231</v>
      </c>
      <c r="W18" s="48">
        <f t="shared" ref="W18:W19" si="83">U18*AB18</f>
        <v>1088773.2</v>
      </c>
      <c r="X18" s="50">
        <v>1.1177999999999999</v>
      </c>
      <c r="Y18" s="50">
        <v>1.1177999999999999</v>
      </c>
      <c r="Z18" s="50">
        <v>1.1208</v>
      </c>
      <c r="AA18" s="51">
        <v>24.35</v>
      </c>
      <c r="AB18" s="51">
        <v>21.731999999999999</v>
      </c>
    </row>
    <row r="19" spans="1:28" ht="13.5" x14ac:dyDescent="0.25">
      <c r="A19" s="24">
        <v>16</v>
      </c>
      <c r="B19" s="56">
        <v>1</v>
      </c>
      <c r="C19" s="54">
        <v>14595</v>
      </c>
      <c r="D19" s="47">
        <f t="shared" si="70"/>
        <v>12965.266056675848</v>
      </c>
      <c r="E19" s="48">
        <f t="shared" si="71"/>
        <v>315573.09000000003</v>
      </c>
      <c r="F19" s="54">
        <v>3014</v>
      </c>
      <c r="G19" s="48">
        <f t="shared" si="72"/>
        <v>2677.4451452429603</v>
      </c>
      <c r="H19" s="48">
        <f t="shared" si="73"/>
        <v>65168.707999999999</v>
      </c>
      <c r="I19" s="54">
        <v>3200</v>
      </c>
      <c r="J19" s="48">
        <f t="shared" si="74"/>
        <v>2842.6756684729503</v>
      </c>
      <c r="K19" s="48">
        <f t="shared" si="75"/>
        <v>69190.399999999994</v>
      </c>
      <c r="L19" s="54">
        <v>3739</v>
      </c>
      <c r="M19" s="48">
        <f t="shared" si="76"/>
        <v>3321.488851381363</v>
      </c>
      <c r="N19" s="48">
        <f t="shared" si="77"/>
        <v>80844.657999999996</v>
      </c>
      <c r="O19" s="59">
        <v>15170</v>
      </c>
      <c r="P19" s="48">
        <f t="shared" si="78"/>
        <v>13476.059340854581</v>
      </c>
      <c r="Q19" s="48">
        <f t="shared" si="79"/>
        <v>328005.74</v>
      </c>
      <c r="R19" s="54">
        <v>1854</v>
      </c>
      <c r="S19" s="48">
        <f t="shared" si="80"/>
        <v>1646.9752154215157</v>
      </c>
      <c r="T19" s="48">
        <f t="shared" si="81"/>
        <v>40087.188000000002</v>
      </c>
      <c r="U19" s="59">
        <v>50700</v>
      </c>
      <c r="V19" s="48">
        <f t="shared" si="82"/>
        <v>45038.642622368308</v>
      </c>
      <c r="W19" s="48">
        <f t="shared" si="83"/>
        <v>1096235.3999999999</v>
      </c>
      <c r="X19" s="50">
        <v>1.1223000000000001</v>
      </c>
      <c r="Y19" s="50">
        <v>1.1226</v>
      </c>
      <c r="Z19" s="50">
        <v>1.1256999999999999</v>
      </c>
      <c r="AA19" s="51">
        <v>24.324999999999999</v>
      </c>
      <c r="AB19" s="51">
        <v>21.622</v>
      </c>
    </row>
    <row r="20" spans="1:28" ht="13.5" x14ac:dyDescent="0.25">
      <c r="A20" s="24">
        <v>17</v>
      </c>
      <c r="B20" s="56"/>
      <c r="C20" s="54"/>
      <c r="D20" s="47"/>
      <c r="E20" s="48"/>
      <c r="F20" s="54"/>
      <c r="G20" s="48"/>
      <c r="H20" s="48"/>
      <c r="I20" s="54"/>
      <c r="J20" s="48"/>
      <c r="K20" s="48"/>
      <c r="L20" s="54"/>
      <c r="M20" s="48"/>
      <c r="N20" s="48"/>
      <c r="O20" s="59"/>
      <c r="P20" s="48"/>
      <c r="Q20" s="48"/>
      <c r="R20" s="54"/>
      <c r="S20" s="48"/>
      <c r="T20" s="48"/>
      <c r="U20" s="59"/>
      <c r="V20" s="48"/>
      <c r="W20" s="48"/>
      <c r="X20" s="50"/>
      <c r="Y20" s="50"/>
      <c r="Z20" s="50"/>
      <c r="AA20" s="51"/>
      <c r="AB20" s="51"/>
    </row>
    <row r="21" spans="1:28" ht="13.5" x14ac:dyDescent="0.25">
      <c r="A21" s="24">
        <v>18</v>
      </c>
      <c r="B21" s="56"/>
      <c r="C21" s="54"/>
      <c r="D21" s="47"/>
      <c r="E21" s="48"/>
      <c r="F21" s="54"/>
      <c r="G21" s="48"/>
      <c r="H21" s="48"/>
      <c r="I21" s="54"/>
      <c r="J21" s="48"/>
      <c r="K21" s="48"/>
      <c r="L21" s="54"/>
      <c r="M21" s="48"/>
      <c r="N21" s="48"/>
      <c r="O21" s="59"/>
      <c r="P21" s="48"/>
      <c r="Q21" s="48"/>
      <c r="R21" s="54"/>
      <c r="S21" s="48"/>
      <c r="T21" s="48"/>
      <c r="U21" s="59"/>
      <c r="V21" s="48"/>
      <c r="W21" s="48"/>
      <c r="X21" s="50"/>
      <c r="Y21" s="50"/>
      <c r="Z21" s="50"/>
      <c r="AA21" s="51"/>
      <c r="AB21" s="51"/>
    </row>
    <row r="22" spans="1:28" ht="13.5" x14ac:dyDescent="0.25">
      <c r="A22" s="24">
        <v>19</v>
      </c>
      <c r="B22" s="56">
        <v>1</v>
      </c>
      <c r="C22" s="54">
        <v>14496</v>
      </c>
      <c r="D22" s="47">
        <f t="shared" ref="D22:D23" si="84">IF(C22=0,"",C22/Z22)</f>
        <v>12909.430937750467</v>
      </c>
      <c r="E22" s="48">
        <f t="shared" ref="E22:E23" si="85">C22*AB22</f>
        <v>314418.24</v>
      </c>
      <c r="F22" s="54">
        <v>3019</v>
      </c>
      <c r="G22" s="48">
        <f t="shared" ref="G22:G23" si="86">IF(F22=0,"",F22/Z22)</f>
        <v>2688.5742274467893</v>
      </c>
      <c r="H22" s="48">
        <f t="shared" ref="H22:H23" si="87">F22*AB22</f>
        <v>65482.11</v>
      </c>
      <c r="I22" s="54">
        <v>3200</v>
      </c>
      <c r="J22" s="48">
        <f t="shared" ref="J22:J23" si="88">IF(I22=0,"",I22/Z22)</f>
        <v>2849.7640039184253</v>
      </c>
      <c r="K22" s="48">
        <f t="shared" ref="K22:K23" si="89">I22*AB22</f>
        <v>69408</v>
      </c>
      <c r="L22" s="54">
        <v>3776</v>
      </c>
      <c r="M22" s="48">
        <f t="shared" ref="M22:M23" si="90">IF(L22=0,"",L22/Z22)</f>
        <v>3362.721524623742</v>
      </c>
      <c r="N22" s="48">
        <f t="shared" ref="N22:N23" si="91">L22*AB22</f>
        <v>81901.440000000002</v>
      </c>
      <c r="O22" s="59">
        <v>15275</v>
      </c>
      <c r="P22" s="48">
        <f t="shared" ref="P22:P23" si="92">IF(O22=0,"",O22/Z22)</f>
        <v>13603.170362454359</v>
      </c>
      <c r="Q22" s="48">
        <f t="shared" ref="Q22:Q23" si="93">O22*AB22</f>
        <v>331314.75</v>
      </c>
      <c r="R22" s="54">
        <v>1856</v>
      </c>
      <c r="S22" s="48">
        <f t="shared" ref="S22:S23" si="94">IF(R22=0,"",R22/Z22)</f>
        <v>1652.8631222726867</v>
      </c>
      <c r="T22" s="48">
        <f t="shared" ref="T22:T23" si="95">R22*AB22</f>
        <v>40256.639999999999</v>
      </c>
      <c r="U22" s="59">
        <v>51045</v>
      </c>
      <c r="V22" s="48">
        <f t="shared" ref="V22:V23" si="96">IF(U22=0,"",U22/Z22)</f>
        <v>45458.188618755012</v>
      </c>
      <c r="W22" s="48">
        <f t="shared" ref="W22:W23" si="97">U22*AB22</f>
        <v>1107166.05</v>
      </c>
      <c r="X22" s="50">
        <v>1.1194999999999999</v>
      </c>
      <c r="Y22" s="50">
        <v>1.1198999999999999</v>
      </c>
      <c r="Z22" s="50">
        <v>1.1229</v>
      </c>
      <c r="AA22" s="51">
        <v>24.34</v>
      </c>
      <c r="AB22" s="51">
        <v>21.69</v>
      </c>
    </row>
    <row r="23" spans="1:28" ht="13.5" x14ac:dyDescent="0.25">
      <c r="A23" s="24">
        <v>20</v>
      </c>
      <c r="B23" s="56">
        <v>1</v>
      </c>
      <c r="C23" s="54">
        <v>14540</v>
      </c>
      <c r="D23" s="47">
        <f t="shared" si="84"/>
        <v>12969.405048612969</v>
      </c>
      <c r="E23" s="48">
        <f t="shared" si="85"/>
        <v>315241.74</v>
      </c>
      <c r="F23" s="54">
        <v>3003.5</v>
      </c>
      <c r="G23" s="48">
        <f t="shared" si="86"/>
        <v>2679.065203817679</v>
      </c>
      <c r="H23" s="48">
        <f t="shared" si="87"/>
        <v>65118.883500000004</v>
      </c>
      <c r="I23" s="54">
        <v>3200</v>
      </c>
      <c r="J23" s="48">
        <f t="shared" si="88"/>
        <v>2854.3394880028545</v>
      </c>
      <c r="K23" s="48">
        <f t="shared" si="89"/>
        <v>69379.199999999997</v>
      </c>
      <c r="L23" s="54">
        <v>3736</v>
      </c>
      <c r="M23" s="48">
        <f t="shared" si="90"/>
        <v>3332.4413522433324</v>
      </c>
      <c r="N23" s="48">
        <f t="shared" si="91"/>
        <v>81000.216</v>
      </c>
      <c r="O23" s="59">
        <v>15350</v>
      </c>
      <c r="P23" s="48">
        <f t="shared" si="92"/>
        <v>13691.909731513691</v>
      </c>
      <c r="Q23" s="48">
        <f t="shared" si="93"/>
        <v>332803.35000000003</v>
      </c>
      <c r="R23" s="54">
        <v>1851</v>
      </c>
      <c r="S23" s="48">
        <f t="shared" si="94"/>
        <v>1651.056997591651</v>
      </c>
      <c r="T23" s="48">
        <f t="shared" si="95"/>
        <v>40131.531000000003</v>
      </c>
      <c r="U23" s="59">
        <v>51200</v>
      </c>
      <c r="V23" s="48">
        <f t="shared" si="96"/>
        <v>45669.431808045672</v>
      </c>
      <c r="W23" s="48">
        <f t="shared" si="97"/>
        <v>1110067.2</v>
      </c>
      <c r="X23" s="50">
        <v>1.1185</v>
      </c>
      <c r="Y23" s="50">
        <v>1.1178999999999999</v>
      </c>
      <c r="Z23" s="50">
        <v>1.1211</v>
      </c>
      <c r="AA23" s="51">
        <v>24.324999999999999</v>
      </c>
      <c r="AB23" s="51">
        <v>21.681000000000001</v>
      </c>
    </row>
    <row r="24" spans="1:28" ht="13.5" x14ac:dyDescent="0.25">
      <c r="A24" s="24">
        <v>21</v>
      </c>
      <c r="B24" s="56">
        <v>1</v>
      </c>
      <c r="C24" s="54">
        <v>14441</v>
      </c>
      <c r="D24" s="47">
        <f t="shared" ref="D24:D26" si="98">IF(C24=0,"",C24/Z24)</f>
        <v>12860.450618933119</v>
      </c>
      <c r="E24" s="48">
        <f t="shared" ref="E24:E26" si="99">C24*AB24</f>
        <v>311824.51299999998</v>
      </c>
      <c r="F24" s="54">
        <v>3031</v>
      </c>
      <c r="G24" s="48">
        <f t="shared" ref="G24:G26" si="100">IF(F24=0,"",F24/Z24)</f>
        <v>2699.2608424614837</v>
      </c>
      <c r="H24" s="48">
        <f t="shared" ref="H24:H26" si="101">F24*AB24</f>
        <v>65448.383000000002</v>
      </c>
      <c r="I24" s="54">
        <v>3200</v>
      </c>
      <c r="J24" s="48">
        <f t="shared" ref="J24:J26" si="102">IF(I24=0,"",I24/Z24)</f>
        <v>2849.7640039184253</v>
      </c>
      <c r="K24" s="48">
        <f t="shared" ref="K24:K26" si="103">I24*AB24</f>
        <v>69097.600000000006</v>
      </c>
      <c r="L24" s="54">
        <v>3771</v>
      </c>
      <c r="M24" s="48">
        <f t="shared" ref="M24:M26" si="104">IF(L24=0,"",L24/Z24)</f>
        <v>3358.2687683676195</v>
      </c>
      <c r="N24" s="48">
        <f t="shared" ref="N24:N26" si="105">L24*AB24</f>
        <v>81427.202999999994</v>
      </c>
      <c r="O24" s="59">
        <v>15830</v>
      </c>
      <c r="P24" s="48">
        <f t="shared" ref="P24:P26" si="106">IF(O24=0,"",O24/Z24)</f>
        <v>14097.426306883961</v>
      </c>
      <c r="Q24" s="48">
        <f t="shared" ref="Q24:Q26" si="107">O24*AB24</f>
        <v>341817.19</v>
      </c>
      <c r="R24" s="54">
        <v>1880</v>
      </c>
      <c r="S24" s="48">
        <f t="shared" ref="S24:S26" si="108">IF(R24=0,"",R24/Z24)</f>
        <v>1674.2363523020749</v>
      </c>
      <c r="T24" s="48">
        <f t="shared" ref="T24:T26" si="109">R24*AB24</f>
        <v>40594.839999999997</v>
      </c>
      <c r="U24" s="59">
        <v>51550</v>
      </c>
      <c r="V24" s="48">
        <f t="shared" ref="V24:V26" si="110">IF(U24=0,"",U24/Z24)</f>
        <v>45907.917000623384</v>
      </c>
      <c r="W24" s="48">
        <f t="shared" ref="W24:W26" si="111">U24*AB24</f>
        <v>1113119.1499999999</v>
      </c>
      <c r="X24" s="50">
        <v>1.1204000000000001</v>
      </c>
      <c r="Y24" s="50">
        <v>1.1198999999999999</v>
      </c>
      <c r="Z24" s="50">
        <v>1.1229</v>
      </c>
      <c r="AA24" s="51">
        <v>24.26</v>
      </c>
      <c r="AB24" s="51">
        <v>21.593</v>
      </c>
    </row>
    <row r="25" spans="1:28" ht="13.5" x14ac:dyDescent="0.25">
      <c r="A25" s="24">
        <v>22</v>
      </c>
      <c r="B25" s="56">
        <v>1</v>
      </c>
      <c r="C25" s="54">
        <v>14215</v>
      </c>
      <c r="D25" s="47">
        <f t="shared" si="98"/>
        <v>12693.097597999822</v>
      </c>
      <c r="E25" s="48">
        <f t="shared" si="99"/>
        <v>307768.96500000003</v>
      </c>
      <c r="F25" s="54">
        <v>3033</v>
      </c>
      <c r="G25" s="48">
        <f t="shared" si="100"/>
        <v>2708.2775247789982</v>
      </c>
      <c r="H25" s="48">
        <f t="shared" si="101"/>
        <v>65667.482999999993</v>
      </c>
      <c r="I25" s="54">
        <v>3200</v>
      </c>
      <c r="J25" s="48">
        <f t="shared" si="102"/>
        <v>2857.3979819626757</v>
      </c>
      <c r="K25" s="48">
        <f t="shared" si="103"/>
        <v>69283.199999999997</v>
      </c>
      <c r="L25" s="54">
        <v>3727</v>
      </c>
      <c r="M25" s="48">
        <f t="shared" si="104"/>
        <v>3327.9757121171538</v>
      </c>
      <c r="N25" s="48">
        <f t="shared" si="105"/>
        <v>80693.277000000002</v>
      </c>
      <c r="O25" s="59">
        <v>15935</v>
      </c>
      <c r="P25" s="48">
        <f t="shared" si="106"/>
        <v>14228.94901330476</v>
      </c>
      <c r="Q25" s="48">
        <f t="shared" si="107"/>
        <v>345008.685</v>
      </c>
      <c r="R25" s="54">
        <v>1872</v>
      </c>
      <c r="S25" s="48">
        <f t="shared" si="108"/>
        <v>1671.5778194481652</v>
      </c>
      <c r="T25" s="48">
        <f t="shared" si="109"/>
        <v>40530.671999999999</v>
      </c>
      <c r="U25" s="59">
        <v>50150</v>
      </c>
      <c r="V25" s="48">
        <f t="shared" si="110"/>
        <v>44780.783998571307</v>
      </c>
      <c r="W25" s="48">
        <f t="shared" si="111"/>
        <v>1085797.6499999999</v>
      </c>
      <c r="X25" s="50">
        <v>1.1174999999999999</v>
      </c>
      <c r="Y25" s="50">
        <v>1.1165</v>
      </c>
      <c r="Z25" s="50">
        <v>1.1198999999999999</v>
      </c>
      <c r="AA25" s="51">
        <v>24.265000000000001</v>
      </c>
      <c r="AB25" s="51">
        <v>21.651</v>
      </c>
    </row>
    <row r="26" spans="1:28" ht="13.5" x14ac:dyDescent="0.25">
      <c r="A26" s="24">
        <v>23</v>
      </c>
      <c r="B26" s="56">
        <v>1</v>
      </c>
      <c r="C26" s="54">
        <v>14415</v>
      </c>
      <c r="D26" s="47">
        <f t="shared" si="98"/>
        <v>12880.886426592799</v>
      </c>
      <c r="E26" s="48">
        <f t="shared" si="99"/>
        <v>313396.51500000001</v>
      </c>
      <c r="F26" s="54">
        <v>3043</v>
      </c>
      <c r="G26" s="48">
        <f t="shared" si="100"/>
        <v>2719.1493164149765</v>
      </c>
      <c r="H26" s="48">
        <f t="shared" si="101"/>
        <v>66157.862999999998</v>
      </c>
      <c r="I26" s="54">
        <v>3200</v>
      </c>
      <c r="J26" s="48">
        <f t="shared" si="102"/>
        <v>2859.4406219283355</v>
      </c>
      <c r="K26" s="48">
        <f t="shared" si="103"/>
        <v>69571.199999999997</v>
      </c>
      <c r="L26" s="54">
        <v>3790</v>
      </c>
      <c r="M26" s="48">
        <f t="shared" si="104"/>
        <v>3386.6499865963719</v>
      </c>
      <c r="N26" s="48">
        <f t="shared" si="105"/>
        <v>82398.39</v>
      </c>
      <c r="O26" s="59">
        <v>15695</v>
      </c>
      <c r="P26" s="48">
        <f t="shared" si="106"/>
        <v>14024.662675364132</v>
      </c>
      <c r="Q26" s="48">
        <f t="shared" si="107"/>
        <v>341224.995</v>
      </c>
      <c r="R26" s="54">
        <v>1886</v>
      </c>
      <c r="S26" s="48">
        <f t="shared" si="108"/>
        <v>1685.2828165490125</v>
      </c>
      <c r="T26" s="48">
        <f t="shared" si="109"/>
        <v>41003.525999999998</v>
      </c>
      <c r="U26" s="59">
        <v>50855</v>
      </c>
      <c r="V26" s="48">
        <f t="shared" si="110"/>
        <v>45442.766508801717</v>
      </c>
      <c r="W26" s="48">
        <f t="shared" si="111"/>
        <v>1105638.5549999999</v>
      </c>
      <c r="X26" s="50"/>
      <c r="Y26" s="50">
        <v>1.1158999999999999</v>
      </c>
      <c r="Z26" s="50">
        <v>1.1191</v>
      </c>
      <c r="AA26" s="51">
        <v>24.335000000000001</v>
      </c>
      <c r="AB26" s="51">
        <v>21.741</v>
      </c>
    </row>
    <row r="27" spans="1:28" ht="13.5" x14ac:dyDescent="0.25">
      <c r="A27" s="24">
        <v>24</v>
      </c>
      <c r="B27" s="56"/>
      <c r="C27" s="54"/>
      <c r="D27" s="47"/>
      <c r="E27" s="48"/>
      <c r="F27" s="54"/>
      <c r="G27" s="48"/>
      <c r="H27" s="48"/>
      <c r="I27" s="54"/>
      <c r="J27" s="48"/>
      <c r="K27" s="48"/>
      <c r="L27" s="54"/>
      <c r="M27" s="48"/>
      <c r="N27" s="48"/>
      <c r="O27" s="59"/>
      <c r="P27" s="48"/>
      <c r="Q27" s="48"/>
      <c r="R27" s="54"/>
      <c r="S27" s="48"/>
      <c r="T27" s="48"/>
      <c r="U27" s="59"/>
      <c r="V27" s="48"/>
      <c r="W27" s="48"/>
      <c r="X27" s="50"/>
      <c r="Y27" s="50"/>
      <c r="Z27" s="50"/>
      <c r="AA27" s="51"/>
      <c r="AB27" s="51"/>
    </row>
    <row r="28" spans="1:28" ht="13.5" x14ac:dyDescent="0.25">
      <c r="A28" s="24">
        <v>25</v>
      </c>
      <c r="B28" s="56"/>
      <c r="C28" s="54"/>
      <c r="D28" s="47"/>
      <c r="E28" s="48"/>
      <c r="F28" s="54"/>
      <c r="G28" s="48"/>
      <c r="H28" s="48"/>
      <c r="I28" s="54"/>
      <c r="J28" s="48"/>
      <c r="K28" s="48"/>
      <c r="L28" s="54"/>
      <c r="M28" s="48"/>
      <c r="N28" s="48"/>
      <c r="O28" s="59"/>
      <c r="P28" s="48"/>
      <c r="Q28" s="48"/>
      <c r="R28" s="54"/>
      <c r="S28" s="48"/>
      <c r="T28" s="48"/>
      <c r="U28" s="59"/>
      <c r="V28" s="48"/>
      <c r="W28" s="48"/>
      <c r="X28" s="50"/>
      <c r="Y28" s="50"/>
      <c r="Z28" s="50"/>
      <c r="AA28" s="51"/>
      <c r="AB28" s="51"/>
    </row>
    <row r="29" spans="1:28" ht="13.5" x14ac:dyDescent="0.25">
      <c r="A29" s="24">
        <v>26</v>
      </c>
      <c r="B29" s="56">
        <v>1</v>
      </c>
      <c r="C29" s="54">
        <v>14500</v>
      </c>
      <c r="D29" s="47">
        <f t="shared" ref="D27:D33" si="112">IF(C29=0,"",C29/Z29)</f>
        <v>12956.840318112769</v>
      </c>
      <c r="E29" s="48">
        <f t="shared" ref="E27:E33" si="113">C29*AB29</f>
        <v>315839</v>
      </c>
      <c r="F29" s="54">
        <v>3047.5</v>
      </c>
      <c r="G29" s="48">
        <f t="shared" ref="G27:G33" si="114">IF(F29=0,"",F29/Z29)</f>
        <v>2723.1704047895632</v>
      </c>
      <c r="H29" s="48">
        <f t="shared" ref="H27:H33" si="115">F29*AB29</f>
        <v>66380.645000000004</v>
      </c>
      <c r="I29" s="54">
        <v>3200</v>
      </c>
      <c r="J29" s="48">
        <f t="shared" ref="J27:J33" si="116">IF(I29=0,"",I29/Z29)</f>
        <v>2859.4406219283355</v>
      </c>
      <c r="K29" s="48">
        <f t="shared" ref="K27:K33" si="117">I29*AB29</f>
        <v>69702.399999999994</v>
      </c>
      <c r="L29" s="54">
        <v>3900</v>
      </c>
      <c r="M29" s="48">
        <f t="shared" ref="M27:M33" si="118">IF(L29=0,"",L29/Z29)</f>
        <v>3484.9432579751588</v>
      </c>
      <c r="N29" s="48">
        <f t="shared" ref="N27:N33" si="119">L29*AB29</f>
        <v>84949.8</v>
      </c>
      <c r="O29" s="59">
        <v>15535</v>
      </c>
      <c r="P29" s="48">
        <f t="shared" ref="P27:P33" si="120">IF(O29=0,"",O29/Z29)</f>
        <v>13881.690644267715</v>
      </c>
      <c r="Q29" s="48">
        <f t="shared" ref="Q27:Q33" si="121">O29*AB29</f>
        <v>338383.37</v>
      </c>
      <c r="R29" s="54">
        <v>1900</v>
      </c>
      <c r="S29" s="48">
        <f t="shared" ref="S27:S33" si="122">IF(R29=0,"",R29/Z29)</f>
        <v>1697.7928692699491</v>
      </c>
      <c r="T29" s="48">
        <f t="shared" ref="T27:T33" si="123">R29*AB29</f>
        <v>41385.800000000003</v>
      </c>
      <c r="U29" s="59">
        <v>50925</v>
      </c>
      <c r="V29" s="48">
        <f t="shared" ref="V27:V33" si="124">IF(U29=0,"",U29/Z29)</f>
        <v>45505.316772406397</v>
      </c>
      <c r="W29" s="48">
        <f t="shared" ref="W27:W33" si="125">U29*AB29</f>
        <v>1109248.3500000001</v>
      </c>
      <c r="X29" s="50">
        <v>1.1157999999999999</v>
      </c>
      <c r="Y29" s="50"/>
      <c r="Z29" s="50">
        <v>1.1191</v>
      </c>
      <c r="AA29" s="51">
        <v>24.364999999999998</v>
      </c>
      <c r="AB29" s="51">
        <v>21.782</v>
      </c>
    </row>
    <row r="30" spans="1:28" ht="13.5" x14ac:dyDescent="0.25">
      <c r="A30" s="24">
        <v>27</v>
      </c>
      <c r="B30" s="56">
        <v>1</v>
      </c>
      <c r="C30" s="54">
        <v>14625</v>
      </c>
      <c r="D30" s="47">
        <f t="shared" si="112"/>
        <v>13114.239598278336</v>
      </c>
      <c r="E30" s="48">
        <f t="shared" si="113"/>
        <v>319322.25</v>
      </c>
      <c r="F30" s="54">
        <v>3078</v>
      </c>
      <c r="G30" s="48">
        <f t="shared" si="114"/>
        <v>2760.0430416068866</v>
      </c>
      <c r="H30" s="48">
        <f t="shared" si="115"/>
        <v>67205.051999999996</v>
      </c>
      <c r="I30" s="54">
        <v>3200</v>
      </c>
      <c r="J30" s="48">
        <f t="shared" si="116"/>
        <v>2869.4404591104735</v>
      </c>
      <c r="K30" s="48">
        <f t="shared" si="117"/>
        <v>69868.800000000003</v>
      </c>
      <c r="L30" s="54">
        <v>3927</v>
      </c>
      <c r="M30" s="48">
        <f t="shared" si="118"/>
        <v>3521.3414634146343</v>
      </c>
      <c r="N30" s="48">
        <f t="shared" si="119"/>
        <v>85742.118000000002</v>
      </c>
      <c r="O30" s="59">
        <v>15440</v>
      </c>
      <c r="P30" s="48">
        <f t="shared" si="120"/>
        <v>13845.050215208035</v>
      </c>
      <c r="Q30" s="48">
        <f t="shared" si="121"/>
        <v>337116.96</v>
      </c>
      <c r="R30" s="54">
        <v>1900</v>
      </c>
      <c r="S30" s="48">
        <f t="shared" si="122"/>
        <v>1703.7302725968436</v>
      </c>
      <c r="T30" s="48">
        <f t="shared" si="123"/>
        <v>41484.6</v>
      </c>
      <c r="U30" s="59">
        <v>51300</v>
      </c>
      <c r="V30" s="48">
        <f t="shared" si="124"/>
        <v>46000.717360114781</v>
      </c>
      <c r="W30" s="48">
        <f t="shared" si="125"/>
        <v>1120084.2</v>
      </c>
      <c r="X30" s="50">
        <v>1.1120000000000001</v>
      </c>
      <c r="Y30" s="50"/>
      <c r="Z30" s="50">
        <v>1.1152</v>
      </c>
      <c r="AA30" s="51">
        <v>24.34</v>
      </c>
      <c r="AB30" s="51">
        <v>21.834</v>
      </c>
    </row>
    <row r="31" spans="1:28" ht="13.5" x14ac:dyDescent="0.25">
      <c r="A31" s="24">
        <v>28</v>
      </c>
      <c r="B31" s="56">
        <v>1</v>
      </c>
      <c r="C31" s="54">
        <v>14675.5</v>
      </c>
      <c r="D31" s="47">
        <f t="shared" si="112"/>
        <v>13179.613830264931</v>
      </c>
      <c r="E31" s="48">
        <f t="shared" si="113"/>
        <v>320424.86699999997</v>
      </c>
      <c r="F31" s="54">
        <v>3101</v>
      </c>
      <c r="G31" s="48">
        <f t="shared" si="114"/>
        <v>2784.9124382577461</v>
      </c>
      <c r="H31" s="48">
        <f t="shared" si="115"/>
        <v>67707.233999999997</v>
      </c>
      <c r="I31" s="54">
        <v>3000</v>
      </c>
      <c r="J31" s="48">
        <f t="shared" si="116"/>
        <v>2694.207453973956</v>
      </c>
      <c r="K31" s="48">
        <f t="shared" si="117"/>
        <v>65502</v>
      </c>
      <c r="L31" s="54">
        <v>3960</v>
      </c>
      <c r="M31" s="48">
        <f t="shared" si="118"/>
        <v>3556.3538392456221</v>
      </c>
      <c r="N31" s="48">
        <f t="shared" si="119"/>
        <v>86462.64</v>
      </c>
      <c r="O31" s="59">
        <v>15580</v>
      </c>
      <c r="P31" s="48">
        <f t="shared" si="120"/>
        <v>13991.917377638079</v>
      </c>
      <c r="Q31" s="48">
        <f t="shared" si="121"/>
        <v>340173.72</v>
      </c>
      <c r="R31" s="54">
        <v>1910</v>
      </c>
      <c r="S31" s="48">
        <f t="shared" si="122"/>
        <v>1715.3120790300854</v>
      </c>
      <c r="T31" s="48">
        <f t="shared" si="123"/>
        <v>41702.94</v>
      </c>
      <c r="U31" s="59">
        <v>51700</v>
      </c>
      <c r="V31" s="48">
        <f t="shared" si="124"/>
        <v>46430.175123484514</v>
      </c>
      <c r="W31" s="48">
        <f t="shared" si="125"/>
        <v>1128817.8</v>
      </c>
      <c r="X31" s="50">
        <v>1.1103000000000001</v>
      </c>
      <c r="Y31" s="50"/>
      <c r="Z31" s="50">
        <v>1.1134999999999999</v>
      </c>
      <c r="AA31" s="63">
        <v>24.34</v>
      </c>
      <c r="AB31" s="63">
        <v>21.834</v>
      </c>
    </row>
    <row r="32" spans="1:28" ht="13.5" x14ac:dyDescent="0.25">
      <c r="A32" s="24">
        <v>29</v>
      </c>
      <c r="B32" s="56">
        <v>1</v>
      </c>
      <c r="C32" s="54">
        <v>14560</v>
      </c>
      <c r="D32" s="47">
        <f t="shared" si="112"/>
        <v>13084.11214953271</v>
      </c>
      <c r="E32" s="48">
        <f t="shared" si="113"/>
        <v>318310.71999999997</v>
      </c>
      <c r="F32" s="54">
        <v>3071</v>
      </c>
      <c r="G32" s="48">
        <f t="shared" si="114"/>
        <v>2759.705248023005</v>
      </c>
      <c r="H32" s="48">
        <f t="shared" si="115"/>
        <v>67138.20199999999</v>
      </c>
      <c r="I32" s="54">
        <v>3000</v>
      </c>
      <c r="J32" s="48">
        <f t="shared" si="116"/>
        <v>2695.9022286125091</v>
      </c>
      <c r="K32" s="48">
        <f t="shared" si="117"/>
        <v>65586</v>
      </c>
      <c r="L32" s="54">
        <v>3980</v>
      </c>
      <c r="M32" s="48">
        <f t="shared" si="118"/>
        <v>3576.5636232925954</v>
      </c>
      <c r="N32" s="48">
        <f t="shared" si="119"/>
        <v>87010.76</v>
      </c>
      <c r="O32" s="59">
        <v>15360</v>
      </c>
      <c r="P32" s="48">
        <f t="shared" si="120"/>
        <v>13803.019410496046</v>
      </c>
      <c r="Q32" s="48">
        <f t="shared" si="121"/>
        <v>335800.31999999995</v>
      </c>
      <c r="R32" s="54">
        <v>1878</v>
      </c>
      <c r="S32" s="48">
        <f t="shared" si="122"/>
        <v>1687.6347951114305</v>
      </c>
      <c r="T32" s="48">
        <f t="shared" si="123"/>
        <v>41056.835999999996</v>
      </c>
      <c r="U32" s="59">
        <v>50400</v>
      </c>
      <c r="V32" s="48">
        <f t="shared" si="124"/>
        <v>45291.157440690149</v>
      </c>
      <c r="W32" s="48">
        <f t="shared" si="125"/>
        <v>1101844.7999999998</v>
      </c>
      <c r="X32" s="50">
        <v>1.1100000000000001</v>
      </c>
      <c r="Y32" s="50"/>
      <c r="Z32" s="50">
        <v>1.1128</v>
      </c>
      <c r="AA32" s="51">
        <v>24.335000000000001</v>
      </c>
      <c r="AB32" s="51">
        <v>21.861999999999998</v>
      </c>
    </row>
    <row r="33" spans="1:28" ht="13.5" x14ac:dyDescent="0.25">
      <c r="A33" s="24">
        <v>30</v>
      </c>
      <c r="B33" s="56">
        <v>1</v>
      </c>
      <c r="C33" s="54">
        <v>14449</v>
      </c>
      <c r="D33" s="47">
        <f t="shared" si="112"/>
        <v>12927.440279144674</v>
      </c>
      <c r="E33" s="48">
        <f t="shared" si="113"/>
        <v>0</v>
      </c>
      <c r="F33" s="54">
        <v>3114</v>
      </c>
      <c r="G33" s="48">
        <f t="shared" si="114"/>
        <v>2786.07855417375</v>
      </c>
      <c r="H33" s="48">
        <f t="shared" si="115"/>
        <v>0</v>
      </c>
      <c r="I33" s="54">
        <v>3000</v>
      </c>
      <c r="J33" s="48">
        <f t="shared" si="116"/>
        <v>2684.0833855238438</v>
      </c>
      <c r="K33" s="48">
        <f t="shared" si="117"/>
        <v>0</v>
      </c>
      <c r="L33" s="54">
        <v>3955.5</v>
      </c>
      <c r="M33" s="48">
        <f t="shared" si="118"/>
        <v>3538.9639438131881</v>
      </c>
      <c r="N33" s="48">
        <f t="shared" si="119"/>
        <v>0</v>
      </c>
      <c r="O33" s="59">
        <v>15240</v>
      </c>
      <c r="P33" s="48">
        <f t="shared" si="120"/>
        <v>13635.143598461127</v>
      </c>
      <c r="Q33" s="48">
        <f t="shared" si="121"/>
        <v>0</v>
      </c>
      <c r="R33" s="54">
        <v>1890</v>
      </c>
      <c r="S33" s="48">
        <f t="shared" si="122"/>
        <v>1690.9725328800216</v>
      </c>
      <c r="T33" s="48">
        <f t="shared" si="123"/>
        <v>0</v>
      </c>
      <c r="U33" s="59">
        <v>48795</v>
      </c>
      <c r="V33" s="48">
        <f t="shared" si="124"/>
        <v>43656.616265545323</v>
      </c>
      <c r="W33" s="48">
        <f t="shared" si="125"/>
        <v>0</v>
      </c>
      <c r="X33" s="50"/>
      <c r="Y33" s="50"/>
      <c r="Z33" s="50">
        <v>1.1176999999999999</v>
      </c>
      <c r="AA33" s="51"/>
      <c r="AB33" s="51"/>
    </row>
    <row r="34" spans="1:28" ht="14.25" thickBot="1" x14ac:dyDescent="0.3">
      <c r="A34" s="25">
        <v>31</v>
      </c>
      <c r="B34" s="56"/>
      <c r="C34" s="46"/>
      <c r="D34" s="47" t="str">
        <f>IF(C34=0,"",C34/Z34)</f>
        <v/>
      </c>
      <c r="E34" s="48" t="s">
        <v>1</v>
      </c>
      <c r="F34" s="46"/>
      <c r="G34" s="48" t="str">
        <f>IF(F34=0,"",F34/Z34)</f>
        <v/>
      </c>
      <c r="H34" s="48" t="s">
        <v>1</v>
      </c>
      <c r="I34" s="46"/>
      <c r="J34" s="48" t="str">
        <f>IF(I34=0,"",I34/Z34)</f>
        <v/>
      </c>
      <c r="K34" s="48" t="s">
        <v>1</v>
      </c>
      <c r="L34" s="46"/>
      <c r="M34" s="48" t="str">
        <f>IF(L34=0,"",L34/Z34)</f>
        <v/>
      </c>
      <c r="N34" s="48" t="s">
        <v>1</v>
      </c>
      <c r="O34" s="49"/>
      <c r="P34" s="48" t="str">
        <f>IF(O34=0,"",O34/Z34)</f>
        <v/>
      </c>
      <c r="Q34" s="48" t="s">
        <v>1</v>
      </c>
      <c r="R34" s="46"/>
      <c r="S34" s="48" t="str">
        <f>IF(R34=0,"",R34/Z34)</f>
        <v/>
      </c>
      <c r="T34" s="48" t="s">
        <v>1</v>
      </c>
      <c r="U34" s="49"/>
      <c r="V34" s="48" t="str">
        <f>IF(U34=0,"",U34/Z34)</f>
        <v/>
      </c>
      <c r="W34" s="48" t="s">
        <v>1</v>
      </c>
      <c r="X34" s="50"/>
      <c r="Y34" s="50"/>
      <c r="Z34" s="50"/>
      <c r="AA34" s="51"/>
      <c r="AB34" s="51"/>
    </row>
    <row r="35" spans="1:28" ht="14.25" thickBot="1" x14ac:dyDescent="0.3">
      <c r="A35" s="26"/>
      <c r="B35" s="57">
        <f>SUM(B4:B34)</f>
        <v>22</v>
      </c>
      <c r="C35" s="52">
        <f>AVERAGE(C4:C33)</f>
        <v>14532.477272727272</v>
      </c>
      <c r="D35" s="60">
        <f t="shared" ref="D35:W35" si="126">AVERAGE(D4:D33)</f>
        <v>12973.352917824466</v>
      </c>
      <c r="E35" s="60">
        <f t="shared" si="126"/>
        <v>301781.48245454539</v>
      </c>
      <c r="F35" s="52">
        <f t="shared" si="126"/>
        <v>3061.1136363636365</v>
      </c>
      <c r="G35" s="60">
        <f t="shared" si="126"/>
        <v>2732.6548870645074</v>
      </c>
      <c r="H35" s="60">
        <f t="shared" si="126"/>
        <v>63497.605090909085</v>
      </c>
      <c r="I35" s="52">
        <f t="shared" si="126"/>
        <v>3172.7272727272725</v>
      </c>
      <c r="J35" s="60">
        <f t="shared" si="126"/>
        <v>2832.179309364602</v>
      </c>
      <c r="K35" s="60">
        <f t="shared" si="126"/>
        <v>66034.909090909088</v>
      </c>
      <c r="L35" s="52">
        <f t="shared" si="126"/>
        <v>3820.431818181818</v>
      </c>
      <c r="M35" s="60">
        <f t="shared" si="126"/>
        <v>3410.6425517154162</v>
      </c>
      <c r="N35" s="60">
        <f t="shared" si="126"/>
        <v>79181.947545454532</v>
      </c>
      <c r="O35" s="52">
        <f t="shared" si="126"/>
        <v>15470</v>
      </c>
      <c r="P35" s="60">
        <f t="shared" si="126"/>
        <v>13810.109015836542</v>
      </c>
      <c r="Q35" s="60">
        <f t="shared" si="126"/>
        <v>321383.51568181819</v>
      </c>
      <c r="R35" s="52">
        <f t="shared" si="126"/>
        <v>1861.5227272727273</v>
      </c>
      <c r="S35" s="60">
        <f t="shared" si="126"/>
        <v>1661.8284102741993</v>
      </c>
      <c r="T35" s="60">
        <f t="shared" si="126"/>
        <v>38617.334045454547</v>
      </c>
      <c r="U35" s="52">
        <f t="shared" si="126"/>
        <v>51979.545454545456</v>
      </c>
      <c r="V35" s="60">
        <f t="shared" si="126"/>
        <v>46400.320802015696</v>
      </c>
      <c r="W35" s="60">
        <f t="shared" si="126"/>
        <v>1082269.5434090907</v>
      </c>
      <c r="X35" s="61">
        <f>AVERAGE(X4:X33)</f>
        <v>1.1173499999999998</v>
      </c>
      <c r="Y35" s="61">
        <f>AVERAGE(Y4:Y33)</f>
        <v>1.1205411764705882</v>
      </c>
      <c r="Z35" s="61">
        <f>AVERAGE(Z4:Z33)</f>
        <v>1.1202090909090907</v>
      </c>
      <c r="AA35" s="62">
        <f>AVERAGE(AA4:AA33)</f>
        <v>24.366190476190468</v>
      </c>
      <c r="AB35" s="62">
        <f>AVERAGE(AB4:AB33)</f>
        <v>21.748619047619048</v>
      </c>
    </row>
    <row r="36" spans="1:28" ht="14.25" x14ac:dyDescent="0.3">
      <c r="A36" s="27"/>
      <c r="B36" s="8"/>
      <c r="C36" s="7"/>
      <c r="D36" s="7"/>
      <c r="E36" s="7"/>
      <c r="F36" s="7"/>
      <c r="G36" s="7"/>
      <c r="H36" s="7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9" t="s">
        <v>16</v>
      </c>
      <c r="Y36" s="29"/>
      <c r="Z36" s="30"/>
      <c r="AA36" s="29"/>
      <c r="AB36" s="29"/>
    </row>
    <row r="38" spans="1:28" x14ac:dyDescent="0.2">
      <c r="T38" t="s">
        <v>1</v>
      </c>
      <c r="W38" t="s">
        <v>1</v>
      </c>
    </row>
    <row r="39" spans="1:28" x14ac:dyDescent="0.2">
      <c r="D39" t="s">
        <v>1</v>
      </c>
      <c r="Q39" t="s">
        <v>1</v>
      </c>
    </row>
    <row r="40" spans="1:28" x14ac:dyDescent="0.2">
      <c r="D40" t="s">
        <v>1</v>
      </c>
      <c r="N40" t="s">
        <v>1</v>
      </c>
    </row>
    <row r="41" spans="1:28" x14ac:dyDescent="0.2">
      <c r="W41" t="s">
        <v>1</v>
      </c>
    </row>
  </sheetData>
  <phoneticPr fontId="0" type="noConversion"/>
  <pageMargins left="0.78740157480314965" right="0.78740157480314965" top="0.53" bottom="0.87" header="0.42" footer="0.51181102362204722"/>
  <pageSetup paperSize="9" orientation="landscape" horizontalDpi="1200" verticalDpi="1200" r:id="rId1"/>
  <headerFooter alignWithMargins="0"/>
  <ignoredErrors>
    <ignoredError sqref="X35:Y35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October 2026</vt:lpstr>
    </vt:vector>
  </TitlesOfParts>
  <Company>MTC Trading s.r.o.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Jokešová Eva</dc:creator>
  <cp:lastModifiedBy>Alan Kanta</cp:lastModifiedBy>
  <cp:lastPrinted>2020-11-06T10:02:19Z</cp:lastPrinted>
  <dcterms:created xsi:type="dcterms:W3CDTF">2004-09-28T09:31:55Z</dcterms:created>
  <dcterms:modified xsi:type="dcterms:W3CDTF">2026-10-30T13:26:49Z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-256669142</vt:i4>
  </property>
  <property fmtid="{D5CDD505-2E9C-101B-9397-08002B2CF9AE}" pid="3" name="_EmailSubject">
    <vt:lpwstr>10 Oct 2004.xls</vt:lpwstr>
  </property>
  <property fmtid="{D5CDD505-2E9C-101B-9397-08002B2CF9AE}" pid="4" name="_AuthorEmail">
    <vt:lpwstr>Radovan.Pospisil@green.cz</vt:lpwstr>
  </property>
  <property fmtid="{D5CDD505-2E9C-101B-9397-08002B2CF9AE}" pid="5" name="_AuthorEmailDisplayName">
    <vt:lpwstr>Radovan Pospisil</vt:lpwstr>
  </property>
  <property fmtid="{D5CDD505-2E9C-101B-9397-08002B2CF9AE}" pid="6" name="_ReviewingToolsShownOnce">
    <vt:lpwstr/>
  </property>
</Properties>
</file>