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CNAS\Company\2019\LME 2019\"/>
    </mc:Choice>
  </mc:AlternateContent>
  <xr:revisionPtr revIDLastSave="0" documentId="13_ncr:1_{15BEE8B6-10C7-43A3-894B-9CC6E2E7EBF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Září 2019" sheetId="1" r:id="rId1"/>
    <sheet name="Cu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2" l="1"/>
  <c r="C35" i="2" s="1"/>
  <c r="O35" i="2" l="1"/>
  <c r="I35" i="2"/>
  <c r="L35" i="2"/>
  <c r="F35" i="2"/>
  <c r="P35" i="2"/>
  <c r="M34" i="2"/>
  <c r="J34" i="2"/>
  <c r="G34" i="2"/>
  <c r="D34" i="2"/>
  <c r="M33" i="2"/>
  <c r="M32" i="2"/>
  <c r="M26" i="2"/>
  <c r="M25" i="2"/>
  <c r="M19" i="2"/>
  <c r="M18" i="2"/>
  <c r="M12" i="2"/>
  <c r="M11" i="2"/>
  <c r="M5" i="2"/>
  <c r="M4" i="2"/>
  <c r="N33" i="2"/>
  <c r="N26" i="2"/>
  <c r="N19" i="2"/>
  <c r="N12" i="2"/>
  <c r="N5" i="2"/>
  <c r="J33" i="2"/>
  <c r="J32" i="2"/>
  <c r="J26" i="2"/>
  <c r="J25" i="2"/>
  <c r="J19" i="2"/>
  <c r="J18" i="2"/>
  <c r="J12" i="2"/>
  <c r="J11" i="2"/>
  <c r="J5" i="2"/>
  <c r="J4" i="2"/>
  <c r="K33" i="2"/>
  <c r="K26" i="2"/>
  <c r="K19" i="2"/>
  <c r="K12" i="2"/>
  <c r="K5" i="2"/>
  <c r="G33" i="2"/>
  <c r="G32" i="2"/>
  <c r="G26" i="2"/>
  <c r="G25" i="2"/>
  <c r="G19" i="2"/>
  <c r="G18" i="2"/>
  <c r="G12" i="2"/>
  <c r="G11" i="2"/>
  <c r="G5" i="2"/>
  <c r="G4" i="2"/>
  <c r="D12" i="2"/>
  <c r="D11" i="2"/>
  <c r="H33" i="2"/>
  <c r="H26" i="2"/>
  <c r="H19" i="2"/>
  <c r="H12" i="2"/>
  <c r="H5" i="2"/>
  <c r="E33" i="2"/>
  <c r="E26" i="2"/>
  <c r="E19" i="2"/>
  <c r="E12" i="2"/>
  <c r="E5" i="2"/>
  <c r="D33" i="2"/>
  <c r="D32" i="2"/>
  <c r="M31" i="2"/>
  <c r="J31" i="2"/>
  <c r="G31" i="2"/>
  <c r="D31" i="2"/>
  <c r="N30" i="2"/>
  <c r="M30" i="2"/>
  <c r="K30" i="2"/>
  <c r="J30" i="2"/>
  <c r="H30" i="2"/>
  <c r="G30" i="2"/>
  <c r="E30" i="2"/>
  <c r="D30" i="2"/>
  <c r="N29" i="2"/>
  <c r="M29" i="2"/>
  <c r="K29" i="2"/>
  <c r="J29" i="2"/>
  <c r="H29" i="2"/>
  <c r="G29" i="2"/>
  <c r="E29" i="2"/>
  <c r="D29" i="2"/>
  <c r="N28" i="2"/>
  <c r="M28" i="2"/>
  <c r="K28" i="2"/>
  <c r="J28" i="2"/>
  <c r="H28" i="2"/>
  <c r="G28" i="2"/>
  <c r="E28" i="2"/>
  <c r="D28" i="2"/>
  <c r="N27" i="2"/>
  <c r="M27" i="2"/>
  <c r="K27" i="2"/>
  <c r="J27" i="2"/>
  <c r="H27" i="2"/>
  <c r="G27" i="2"/>
  <c r="E27" i="2"/>
  <c r="D27" i="2"/>
  <c r="D26" i="2"/>
  <c r="D25" i="2"/>
  <c r="M24" i="2"/>
  <c r="J24" i="2"/>
  <c r="G24" i="2"/>
  <c r="D24" i="2"/>
  <c r="N23" i="2"/>
  <c r="M23" i="2"/>
  <c r="K23" i="2"/>
  <c r="J23" i="2"/>
  <c r="H23" i="2"/>
  <c r="G23" i="2"/>
  <c r="E23" i="2"/>
  <c r="D23" i="2"/>
  <c r="N22" i="2"/>
  <c r="M22" i="2"/>
  <c r="K22" i="2"/>
  <c r="J22" i="2"/>
  <c r="H22" i="2"/>
  <c r="G22" i="2"/>
  <c r="E22" i="2"/>
  <c r="D22" i="2"/>
  <c r="N21" i="2"/>
  <c r="M21" i="2"/>
  <c r="K21" i="2"/>
  <c r="J21" i="2"/>
  <c r="H21" i="2"/>
  <c r="G21" i="2"/>
  <c r="E21" i="2"/>
  <c r="D21" i="2"/>
  <c r="N20" i="2"/>
  <c r="M20" i="2"/>
  <c r="K20" i="2"/>
  <c r="J20" i="2"/>
  <c r="H20" i="2"/>
  <c r="G20" i="2"/>
  <c r="E20" i="2"/>
  <c r="D20" i="2"/>
  <c r="D19" i="2"/>
  <c r="D18" i="2"/>
  <c r="M17" i="2"/>
  <c r="J17" i="2"/>
  <c r="G17" i="2"/>
  <c r="D17" i="2"/>
  <c r="N16" i="2"/>
  <c r="M16" i="2"/>
  <c r="K16" i="2"/>
  <c r="J16" i="2"/>
  <c r="H16" i="2"/>
  <c r="G16" i="2"/>
  <c r="E16" i="2"/>
  <c r="D16" i="2"/>
  <c r="N15" i="2"/>
  <c r="M15" i="2"/>
  <c r="K15" i="2"/>
  <c r="J15" i="2"/>
  <c r="H15" i="2"/>
  <c r="G15" i="2"/>
  <c r="E15" i="2"/>
  <c r="D15" i="2"/>
  <c r="N14" i="2"/>
  <c r="M14" i="2"/>
  <c r="K14" i="2"/>
  <c r="J14" i="2"/>
  <c r="H14" i="2"/>
  <c r="G14" i="2"/>
  <c r="E14" i="2"/>
  <c r="D14" i="2"/>
  <c r="N13" i="2"/>
  <c r="M13" i="2"/>
  <c r="K13" i="2"/>
  <c r="J13" i="2"/>
  <c r="H13" i="2"/>
  <c r="G13" i="2"/>
  <c r="E13" i="2"/>
  <c r="D13" i="2"/>
  <c r="M10" i="2"/>
  <c r="J10" i="2"/>
  <c r="G10" i="2"/>
  <c r="D10" i="2"/>
  <c r="N9" i="2"/>
  <c r="M9" i="2"/>
  <c r="K9" i="2"/>
  <c r="J9" i="2"/>
  <c r="H9" i="2"/>
  <c r="G9" i="2"/>
  <c r="E9" i="2"/>
  <c r="D9" i="2"/>
  <c r="N8" i="2"/>
  <c r="M8" i="2"/>
  <c r="K8" i="2"/>
  <c r="J8" i="2"/>
  <c r="H8" i="2"/>
  <c r="G8" i="2"/>
  <c r="E8" i="2"/>
  <c r="D8" i="2"/>
  <c r="N7" i="2"/>
  <c r="M7" i="2"/>
  <c r="K7" i="2"/>
  <c r="J7" i="2"/>
  <c r="H7" i="2"/>
  <c r="G7" i="2"/>
  <c r="E7" i="2"/>
  <c r="D7" i="2"/>
  <c r="N6" i="2"/>
  <c r="M6" i="2"/>
  <c r="K6" i="2"/>
  <c r="J6" i="2"/>
  <c r="H6" i="2"/>
  <c r="G6" i="2"/>
  <c r="E6" i="2"/>
  <c r="D6" i="2"/>
  <c r="D5" i="2"/>
  <c r="D4" i="2"/>
  <c r="D5" i="1"/>
  <c r="E5" i="1"/>
  <c r="G5" i="1"/>
  <c r="H5" i="1"/>
  <c r="J5" i="1"/>
  <c r="K5" i="1"/>
  <c r="M5" i="1"/>
  <c r="N5" i="1"/>
  <c r="P5" i="1"/>
  <c r="Q5" i="1"/>
  <c r="S5" i="1"/>
  <c r="T5" i="1"/>
  <c r="V5" i="1"/>
  <c r="W5" i="1"/>
  <c r="D6" i="1"/>
  <c r="E6" i="1"/>
  <c r="G6" i="1"/>
  <c r="H6" i="1"/>
  <c r="J6" i="1"/>
  <c r="K6" i="1"/>
  <c r="M6" i="1"/>
  <c r="N6" i="1"/>
  <c r="P6" i="1"/>
  <c r="Q6" i="1"/>
  <c r="S6" i="1"/>
  <c r="T6" i="1"/>
  <c r="V6" i="1"/>
  <c r="W6" i="1"/>
  <c r="D7" i="1"/>
  <c r="E7" i="1"/>
  <c r="G7" i="1"/>
  <c r="H7" i="1"/>
  <c r="J7" i="1"/>
  <c r="K7" i="1"/>
  <c r="M7" i="1"/>
  <c r="N7" i="1"/>
  <c r="P7" i="1"/>
  <c r="Q7" i="1"/>
  <c r="S7" i="1"/>
  <c r="T7" i="1"/>
  <c r="V7" i="1"/>
  <c r="W7" i="1"/>
  <c r="D8" i="1"/>
  <c r="E8" i="1"/>
  <c r="G8" i="1"/>
  <c r="H8" i="1"/>
  <c r="J8" i="1"/>
  <c r="K8" i="1"/>
  <c r="M8" i="1"/>
  <c r="N8" i="1"/>
  <c r="P8" i="1"/>
  <c r="Q8" i="1"/>
  <c r="S8" i="1"/>
  <c r="T8" i="1"/>
  <c r="V8" i="1"/>
  <c r="W8" i="1"/>
  <c r="D9" i="1"/>
  <c r="E9" i="1"/>
  <c r="G9" i="1"/>
  <c r="H9" i="1"/>
  <c r="J9" i="1"/>
  <c r="K9" i="1"/>
  <c r="M9" i="1"/>
  <c r="N9" i="1"/>
  <c r="P9" i="1"/>
  <c r="Q9" i="1"/>
  <c r="S9" i="1"/>
  <c r="T9" i="1"/>
  <c r="V9" i="1"/>
  <c r="W9" i="1"/>
  <c r="D10" i="1"/>
  <c r="G10" i="1"/>
  <c r="J10" i="1"/>
  <c r="M10" i="1"/>
  <c r="P10" i="1"/>
  <c r="S10" i="1"/>
  <c r="V10" i="1"/>
  <c r="D11" i="1"/>
  <c r="G11" i="1"/>
  <c r="J11" i="1"/>
  <c r="M11" i="1"/>
  <c r="P11" i="1"/>
  <c r="S11" i="1"/>
  <c r="V11" i="1"/>
  <c r="D12" i="1"/>
  <c r="E12" i="1"/>
  <c r="G12" i="1"/>
  <c r="H12" i="1"/>
  <c r="J12" i="1"/>
  <c r="K12" i="1"/>
  <c r="M12" i="1"/>
  <c r="N12" i="1"/>
  <c r="P12" i="1"/>
  <c r="Q12" i="1"/>
  <c r="S12" i="1"/>
  <c r="T12" i="1"/>
  <c r="V12" i="1"/>
  <c r="W12" i="1"/>
  <c r="D13" i="1"/>
  <c r="E13" i="1"/>
  <c r="G13" i="1"/>
  <c r="H13" i="1"/>
  <c r="J13" i="1"/>
  <c r="K13" i="1"/>
  <c r="M13" i="1"/>
  <c r="N13" i="1"/>
  <c r="P13" i="1"/>
  <c r="Q13" i="1"/>
  <c r="S13" i="1"/>
  <c r="T13" i="1"/>
  <c r="V13" i="1"/>
  <c r="W13" i="1"/>
  <c r="D14" i="1"/>
  <c r="E14" i="1"/>
  <c r="G14" i="1"/>
  <c r="H14" i="1"/>
  <c r="J14" i="1"/>
  <c r="K14" i="1"/>
  <c r="M14" i="1"/>
  <c r="N14" i="1"/>
  <c r="P14" i="1"/>
  <c r="Q14" i="1"/>
  <c r="S14" i="1"/>
  <c r="T14" i="1"/>
  <c r="V14" i="1"/>
  <c r="W14" i="1"/>
  <c r="D15" i="1"/>
  <c r="E15" i="1"/>
  <c r="G15" i="1"/>
  <c r="H15" i="1"/>
  <c r="J15" i="1"/>
  <c r="K15" i="1"/>
  <c r="M15" i="1"/>
  <c r="N15" i="1"/>
  <c r="P15" i="1"/>
  <c r="Q15" i="1"/>
  <c r="S15" i="1"/>
  <c r="T15" i="1"/>
  <c r="V15" i="1"/>
  <c r="W15" i="1"/>
  <c r="D16" i="1"/>
  <c r="E16" i="1"/>
  <c r="G16" i="1"/>
  <c r="H16" i="1"/>
  <c r="J16" i="1"/>
  <c r="K16" i="1"/>
  <c r="M16" i="1"/>
  <c r="N16" i="1"/>
  <c r="P16" i="1"/>
  <c r="Q16" i="1"/>
  <c r="S16" i="1"/>
  <c r="T16" i="1"/>
  <c r="V16" i="1"/>
  <c r="W16" i="1"/>
  <c r="D17" i="1"/>
  <c r="G17" i="1"/>
  <c r="J17" i="1"/>
  <c r="M17" i="1"/>
  <c r="P17" i="1"/>
  <c r="S17" i="1"/>
  <c r="V17" i="1"/>
  <c r="G18" i="1"/>
  <c r="J18" i="1"/>
  <c r="M18" i="1"/>
  <c r="P18" i="1"/>
  <c r="S18" i="1"/>
  <c r="V18" i="1"/>
  <c r="D19" i="1"/>
  <c r="E19" i="1"/>
  <c r="G19" i="1"/>
  <c r="H19" i="1"/>
  <c r="J19" i="1"/>
  <c r="K19" i="1"/>
  <c r="M19" i="1"/>
  <c r="N19" i="1"/>
  <c r="P19" i="1"/>
  <c r="Q19" i="1"/>
  <c r="S19" i="1"/>
  <c r="T19" i="1"/>
  <c r="V19" i="1"/>
  <c r="W19" i="1"/>
  <c r="D20" i="1"/>
  <c r="E20" i="1"/>
  <c r="G20" i="1"/>
  <c r="H20" i="1"/>
  <c r="J20" i="1"/>
  <c r="K20" i="1"/>
  <c r="M20" i="1"/>
  <c r="N20" i="1"/>
  <c r="P20" i="1"/>
  <c r="Q20" i="1"/>
  <c r="S20" i="1"/>
  <c r="T20" i="1"/>
  <c r="V20" i="1"/>
  <c r="W20" i="1"/>
  <c r="D21" i="1"/>
  <c r="E21" i="1"/>
  <c r="G21" i="1"/>
  <c r="H21" i="1"/>
  <c r="J21" i="1"/>
  <c r="K21" i="1"/>
  <c r="M21" i="1"/>
  <c r="N21" i="1"/>
  <c r="P21" i="1"/>
  <c r="Q21" i="1"/>
  <c r="S21" i="1"/>
  <c r="T21" i="1"/>
  <c r="V21" i="1"/>
  <c r="W21" i="1"/>
  <c r="D22" i="1"/>
  <c r="E22" i="1"/>
  <c r="G22" i="1"/>
  <c r="H22" i="1"/>
  <c r="J22" i="1"/>
  <c r="K22" i="1"/>
  <c r="M22" i="1"/>
  <c r="N22" i="1"/>
  <c r="P22" i="1"/>
  <c r="Q22" i="1"/>
  <c r="S22" i="1"/>
  <c r="T22" i="1"/>
  <c r="V22" i="1"/>
  <c r="W22" i="1"/>
  <c r="D23" i="1"/>
  <c r="E23" i="1"/>
  <c r="G23" i="1"/>
  <c r="H23" i="1"/>
  <c r="J23" i="1"/>
  <c r="K23" i="1"/>
  <c r="M23" i="1"/>
  <c r="N23" i="1"/>
  <c r="P23" i="1"/>
  <c r="Q23" i="1"/>
  <c r="S23" i="1"/>
  <c r="T23" i="1"/>
  <c r="V23" i="1"/>
  <c r="W23" i="1"/>
  <c r="D24" i="1"/>
  <c r="G24" i="1"/>
  <c r="J24" i="1"/>
  <c r="M24" i="1"/>
  <c r="P24" i="1"/>
  <c r="S24" i="1"/>
  <c r="V24" i="1"/>
  <c r="D25" i="1"/>
  <c r="G25" i="1"/>
  <c r="J25" i="1"/>
  <c r="M25" i="1"/>
  <c r="P25" i="1"/>
  <c r="S25" i="1"/>
  <c r="V25" i="1"/>
  <c r="D26" i="1"/>
  <c r="E26" i="1"/>
  <c r="G26" i="1"/>
  <c r="H26" i="1"/>
  <c r="J26" i="1"/>
  <c r="K26" i="1"/>
  <c r="M26" i="1"/>
  <c r="N26" i="1"/>
  <c r="P26" i="1"/>
  <c r="Q26" i="1"/>
  <c r="S26" i="1"/>
  <c r="T26" i="1"/>
  <c r="V26" i="1"/>
  <c r="W26" i="1"/>
  <c r="D27" i="1"/>
  <c r="E27" i="1"/>
  <c r="G27" i="1"/>
  <c r="H27" i="1"/>
  <c r="J27" i="1"/>
  <c r="K27" i="1"/>
  <c r="M27" i="1"/>
  <c r="N27" i="1"/>
  <c r="P27" i="1"/>
  <c r="Q27" i="1"/>
  <c r="S27" i="1"/>
  <c r="T27" i="1"/>
  <c r="V27" i="1"/>
  <c r="W27" i="1"/>
  <c r="D28" i="1"/>
  <c r="E28" i="1"/>
  <c r="G28" i="1"/>
  <c r="H28" i="1"/>
  <c r="J28" i="1"/>
  <c r="K28" i="1"/>
  <c r="M28" i="1"/>
  <c r="N28" i="1"/>
  <c r="P28" i="1"/>
  <c r="Q28" i="1"/>
  <c r="S28" i="1"/>
  <c r="T28" i="1"/>
  <c r="V28" i="1"/>
  <c r="W28" i="1"/>
  <c r="D29" i="1"/>
  <c r="E29" i="1"/>
  <c r="G29" i="1"/>
  <c r="H29" i="1"/>
  <c r="J29" i="1"/>
  <c r="K29" i="1"/>
  <c r="M29" i="1"/>
  <c r="N29" i="1"/>
  <c r="P29" i="1"/>
  <c r="Q29" i="1"/>
  <c r="S29" i="1"/>
  <c r="T29" i="1"/>
  <c r="V29" i="1"/>
  <c r="W29" i="1"/>
  <c r="D30" i="1"/>
  <c r="E30" i="1"/>
  <c r="G30" i="1"/>
  <c r="H30" i="1"/>
  <c r="J30" i="1"/>
  <c r="K30" i="1"/>
  <c r="M30" i="1"/>
  <c r="N30" i="1"/>
  <c r="P30" i="1"/>
  <c r="Q30" i="1"/>
  <c r="S30" i="1"/>
  <c r="T30" i="1"/>
  <c r="V30" i="1"/>
  <c r="W30" i="1"/>
  <c r="D31" i="1"/>
  <c r="G31" i="1"/>
  <c r="J31" i="1"/>
  <c r="M31" i="1"/>
  <c r="P31" i="1"/>
  <c r="S31" i="1"/>
  <c r="V31" i="1"/>
  <c r="D32" i="1"/>
  <c r="G32" i="1"/>
  <c r="J32" i="1"/>
  <c r="M32" i="1"/>
  <c r="P32" i="1"/>
  <c r="S32" i="1"/>
  <c r="V32" i="1"/>
  <c r="D33" i="1"/>
  <c r="E33" i="1"/>
  <c r="G33" i="1"/>
  <c r="H33" i="1"/>
  <c r="J33" i="1"/>
  <c r="K33" i="1"/>
  <c r="M33" i="1"/>
  <c r="N33" i="1"/>
  <c r="P33" i="1"/>
  <c r="Q33" i="1"/>
  <c r="S33" i="1"/>
  <c r="T33" i="1"/>
  <c r="V33" i="1"/>
  <c r="W33" i="1"/>
  <c r="D34" i="1"/>
  <c r="G34" i="1"/>
  <c r="J34" i="1"/>
  <c r="M34" i="1"/>
  <c r="P34" i="1"/>
  <c r="S34" i="1"/>
  <c r="V34" i="1"/>
  <c r="B35" i="1"/>
  <c r="Z35" i="1" s="1"/>
  <c r="U35" i="1" l="1"/>
  <c r="N35" i="2"/>
  <c r="E35" i="2"/>
  <c r="V35" i="1"/>
  <c r="I35" i="1"/>
  <c r="F35" i="1"/>
  <c r="M35" i="2"/>
  <c r="J35" i="2"/>
  <c r="Q35" i="1"/>
  <c r="D35" i="2"/>
  <c r="G35" i="2"/>
  <c r="E35" i="1"/>
  <c r="G35" i="1"/>
  <c r="L35" i="1"/>
  <c r="P35" i="1"/>
  <c r="H35" i="2"/>
  <c r="S35" i="1"/>
  <c r="AA35" i="1"/>
  <c r="M35" i="1"/>
  <c r="C35" i="1"/>
  <c r="AB35" i="1"/>
  <c r="D35" i="1"/>
  <c r="R35" i="1"/>
  <c r="K35" i="2"/>
  <c r="X35" i="1"/>
  <c r="T35" i="1"/>
  <c r="H35" i="1"/>
  <c r="K35" i="1"/>
  <c r="O35" i="1"/>
  <c r="W35" i="1"/>
  <c r="J35" i="1"/>
  <c r="N35" i="1"/>
</calcChain>
</file>

<file path=xl/sharedStrings.xml><?xml version="1.0" encoding="utf-8"?>
<sst xmlns="http://schemas.openxmlformats.org/spreadsheetml/2006/main" count="175" uniqueCount="28">
  <si>
    <t xml:space="preserve">      HN</t>
  </si>
  <si>
    <t>LME</t>
  </si>
  <si>
    <t xml:space="preserve"> </t>
  </si>
  <si>
    <t>Date</t>
  </si>
  <si>
    <t>EUR/USD</t>
  </si>
  <si>
    <t>EUR/mt</t>
  </si>
  <si>
    <t>HN</t>
  </si>
  <si>
    <t>CZK/EUR</t>
  </si>
  <si>
    <t>CZK/USD</t>
  </si>
  <si>
    <t>USD/mt</t>
  </si>
  <si>
    <t>CZK/mt</t>
  </si>
  <si>
    <t xml:space="preserve">    Al Settl.</t>
  </si>
  <si>
    <t xml:space="preserve">         AA settl.</t>
  </si>
  <si>
    <t xml:space="preserve">         Zn Settl.</t>
  </si>
  <si>
    <t xml:space="preserve">         Ni Settl.</t>
  </si>
  <si>
    <t xml:space="preserve">         Pb settl.</t>
  </si>
  <si>
    <t xml:space="preserve">        Sn Settl. </t>
  </si>
  <si>
    <t xml:space="preserve">               Cu Settl.</t>
  </si>
  <si>
    <t>bez záruky     without guarantee     bez gwarancje</t>
  </si>
  <si>
    <t>LME FX</t>
  </si>
  <si>
    <t>Cu cash Buyer</t>
  </si>
  <si>
    <r>
      <t xml:space="preserve">Cu cash seller </t>
    </r>
    <r>
      <rPr>
        <sz val="10"/>
        <rFont val="Calibri"/>
        <family val="2"/>
        <charset val="238"/>
      </rPr>
      <t xml:space="preserve">&amp; </t>
    </r>
    <r>
      <rPr>
        <sz val="10"/>
        <rFont val="Century Gothic"/>
        <family val="2"/>
      </rPr>
      <t>Settl.</t>
    </r>
  </si>
  <si>
    <t>Cu 3 month Buyer</t>
  </si>
  <si>
    <t>Cu 3 months Seller</t>
  </si>
  <si>
    <t>ECB</t>
  </si>
  <si>
    <t>days</t>
  </si>
  <si>
    <t>September</t>
  </si>
  <si>
    <t>BFIX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</si>
</sst>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"/>
    <numFmt numFmtId="166" formatCode="0.0000"/>
    <numFmt numFmtId="167" formatCode="#,##0.0"/>
    <numFmt numFmtId="168" formatCode="#,##0.0000"/>
    <numFmt numFmtId="169" formatCode="#,##0.000"/>
    <numFmt numFmtId="170" formatCode="0.00000"/>
  </numFmts>
  <fonts count="9" x14ac:knownFonts="1">
    <font>
      <sz val="10"/>
      <name val="Arial CE"/>
      <charset val="238"/>
    </font>
    <font>
      <sz val="10"/>
      <name val="Arial"/>
      <family val="2"/>
      <charset val="238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name val="Calibri"/>
      <family val="2"/>
      <charset val="238"/>
    </font>
    <font>
      <sz val="8"/>
      <name val="Century Gothic"/>
      <family val="2"/>
      <charset val="238"/>
    </font>
    <font>
      <b/>
      <sz val="8"/>
      <name val="Century Gothic"/>
      <family val="2"/>
      <charset val="238"/>
    </font>
    <font>
      <b/>
      <sz val="10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3" xfId="1" applyFont="1" applyFill="1" applyBorder="1"/>
    <xf numFmtId="0" fontId="3" fillId="0" borderId="2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0" fontId="3" fillId="0" borderId="0" xfId="1" applyFont="1" applyFill="1" applyBorder="1"/>
    <xf numFmtId="0" fontId="3" fillId="0" borderId="7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164" fontId="3" fillId="0" borderId="15" xfId="1" applyNumberFormat="1" applyFont="1" applyFill="1" applyBorder="1"/>
    <xf numFmtId="0" fontId="3" fillId="0" borderId="16" xfId="1" applyFont="1" applyFill="1" applyBorder="1"/>
    <xf numFmtId="0" fontId="3" fillId="0" borderId="11" xfId="1" applyFont="1" applyFill="1" applyBorder="1"/>
    <xf numFmtId="164" fontId="3" fillId="0" borderId="17" xfId="1" applyNumberFormat="1" applyFont="1" applyFill="1" applyBorder="1"/>
    <xf numFmtId="0" fontId="4" fillId="0" borderId="13" xfId="1" applyFont="1" applyFill="1" applyBorder="1" applyAlignment="1">
      <alignment horizontal="center"/>
    </xf>
    <xf numFmtId="165" fontId="4" fillId="0" borderId="18" xfId="1" applyNumberFormat="1" applyFont="1" applyFill="1" applyBorder="1"/>
    <xf numFmtId="0" fontId="3" fillId="0" borderId="13" xfId="1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Border="1"/>
    <xf numFmtId="167" fontId="3" fillId="0" borderId="20" xfId="1" applyNumberFormat="1" applyFont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20" xfId="1" applyNumberFormat="1" applyFont="1" applyBorder="1"/>
    <xf numFmtId="166" fontId="3" fillId="0" borderId="20" xfId="1" applyNumberFormat="1" applyFont="1" applyBorder="1"/>
    <xf numFmtId="166" fontId="3" fillId="0" borderId="22" xfId="1" applyNumberFormat="1" applyFont="1" applyBorder="1"/>
    <xf numFmtId="165" fontId="3" fillId="0" borderId="20" xfId="1" applyNumberFormat="1" applyFont="1" applyBorder="1"/>
    <xf numFmtId="0" fontId="3" fillId="0" borderId="23" xfId="1" applyFont="1" applyFill="1" applyBorder="1" applyAlignment="1">
      <alignment horizontal="center"/>
    </xf>
    <xf numFmtId="0" fontId="3" fillId="0" borderId="22" xfId="1" applyFont="1" applyBorder="1"/>
    <xf numFmtId="167" fontId="3" fillId="0" borderId="22" xfId="1" applyNumberFormat="1" applyFont="1" applyBorder="1"/>
    <xf numFmtId="3" fontId="3" fillId="0" borderId="22" xfId="1" applyNumberFormat="1" applyFont="1" applyBorder="1"/>
    <xf numFmtId="165" fontId="3" fillId="0" borderId="22" xfId="1" applyNumberFormat="1" applyFont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/>
    <xf numFmtId="4" fontId="4" fillId="0" borderId="27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4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49" fontId="2" fillId="0" borderId="2" xfId="1" applyNumberFormat="1" applyFont="1" applyFill="1" applyBorder="1" applyAlignment="1">
      <alignment horizontal="left"/>
    </xf>
    <xf numFmtId="168" fontId="4" fillId="0" borderId="26" xfId="1" applyNumberFormat="1" applyFont="1" applyFill="1" applyBorder="1"/>
    <xf numFmtId="0" fontId="4" fillId="0" borderId="28" xfId="1" applyFont="1" applyFill="1" applyBorder="1"/>
    <xf numFmtId="0" fontId="3" fillId="0" borderId="29" xfId="1" applyFont="1" applyFill="1" applyBorder="1"/>
    <xf numFmtId="0" fontId="3" fillId="0" borderId="12" xfId="1" applyFont="1" applyFill="1" applyBorder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left"/>
    </xf>
    <xf numFmtId="0" fontId="4" fillId="0" borderId="32" xfId="1" applyFont="1" applyFill="1" applyBorder="1" applyAlignment="1">
      <alignment horizontal="center"/>
    </xf>
    <xf numFmtId="0" fontId="4" fillId="0" borderId="33" xfId="1" applyFont="1" applyFill="1" applyBorder="1"/>
    <xf numFmtId="0" fontId="4" fillId="0" borderId="34" xfId="1" applyFont="1" applyFill="1" applyBorder="1" applyAlignment="1">
      <alignment horizontal="center"/>
    </xf>
    <xf numFmtId="167" fontId="3" fillId="0" borderId="35" xfId="1" applyNumberFormat="1" applyFont="1" applyBorder="1"/>
    <xf numFmtId="4" fontId="3" fillId="0" borderId="22" xfId="1" applyNumberFormat="1" applyFont="1" applyFill="1" applyBorder="1"/>
    <xf numFmtId="4" fontId="6" fillId="0" borderId="26" xfId="1" applyNumberFormat="1" applyFont="1" applyFill="1" applyBorder="1"/>
    <xf numFmtId="4" fontId="6" fillId="0" borderId="27" xfId="1" applyNumberFormat="1" applyFont="1" applyFill="1" applyBorder="1"/>
    <xf numFmtId="0" fontId="3" fillId="0" borderId="36" xfId="1" applyFont="1" applyFill="1" applyBorder="1" applyAlignment="1">
      <alignment horizontal="center"/>
    </xf>
    <xf numFmtId="0" fontId="3" fillId="0" borderId="37" xfId="1" applyFont="1" applyBorder="1"/>
    <xf numFmtId="167" fontId="3" fillId="0" borderId="37" xfId="1" applyNumberFormat="1" applyFont="1" applyBorder="1"/>
    <xf numFmtId="166" fontId="3" fillId="0" borderId="37" xfId="1" applyNumberFormat="1" applyFont="1" applyBorder="1"/>
    <xf numFmtId="165" fontId="3" fillId="0" borderId="37" xfId="1" applyNumberFormat="1" applyFont="1" applyBorder="1"/>
    <xf numFmtId="0" fontId="3" fillId="0" borderId="1" xfId="1" applyFont="1" applyFill="1" applyBorder="1" applyAlignment="1">
      <alignment horizontal="center"/>
    </xf>
    <xf numFmtId="166" fontId="4" fillId="0" borderId="18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left"/>
    </xf>
    <xf numFmtId="170" fontId="3" fillId="0" borderId="20" xfId="1" applyNumberFormat="1" applyFont="1" applyBorder="1"/>
    <xf numFmtId="170" fontId="3" fillId="0" borderId="22" xfId="1" applyNumberFormat="1" applyFont="1" applyBorder="1"/>
    <xf numFmtId="4" fontId="7" fillId="2" borderId="26" xfId="1" applyNumberFormat="1" applyFont="1" applyFill="1" applyBorder="1"/>
    <xf numFmtId="4" fontId="8" fillId="2" borderId="26" xfId="1" applyNumberFormat="1" applyFont="1" applyFill="1" applyBorder="1"/>
    <xf numFmtId="168" fontId="8" fillId="2" borderId="26" xfId="1" applyNumberFormat="1" applyFont="1" applyFill="1" applyBorder="1"/>
    <xf numFmtId="165" fontId="8" fillId="2" borderId="26" xfId="1" applyNumberFormat="1" applyFont="1" applyFill="1" applyBorder="1"/>
    <xf numFmtId="168" fontId="8" fillId="0" borderId="26" xfId="1" applyNumberFormat="1" applyFont="1" applyFill="1" applyBorder="1"/>
    <xf numFmtId="169" fontId="8" fillId="2" borderId="26" xfId="1" applyNumberFormat="1" applyFont="1" applyFill="1" applyBorder="1"/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"/>
  <sheetViews>
    <sheetView tabSelected="1" workbookViewId="0">
      <pane xSplit="1" topLeftCell="B1" activePane="topRight" state="frozen"/>
      <selection pane="topRight" activeCell="G41" sqref="G41"/>
    </sheetView>
  </sheetViews>
  <sheetFormatPr defaultRowHeight="12.75" x14ac:dyDescent="0.2"/>
  <cols>
    <col min="1" max="1" width="8.42578125" customWidth="1"/>
    <col min="2" max="2" width="6" customWidth="1"/>
    <col min="4" max="4" width="8.5703125" customWidth="1"/>
    <col min="5" max="5" width="10.5703125" customWidth="1"/>
    <col min="17" max="17" width="9.85546875" customWidth="1"/>
    <col min="21" max="21" width="8.140625" customWidth="1"/>
    <col min="23" max="23" width="10.5703125" customWidth="1"/>
  </cols>
  <sheetData>
    <row r="1" spans="1:28" ht="14.25" x14ac:dyDescent="0.3">
      <c r="A1" s="77" t="s">
        <v>26</v>
      </c>
      <c r="B1" s="75">
        <v>2019</v>
      </c>
      <c r="C1" s="2" t="s">
        <v>17</v>
      </c>
      <c r="D1" s="3"/>
      <c r="E1" s="3"/>
      <c r="F1" s="2" t="s">
        <v>11</v>
      </c>
      <c r="G1" s="3"/>
      <c r="H1" s="4"/>
      <c r="I1" s="5" t="s">
        <v>12</v>
      </c>
      <c r="J1" s="3"/>
      <c r="K1" s="3"/>
      <c r="L1" s="6" t="s">
        <v>13</v>
      </c>
      <c r="M1" s="3"/>
      <c r="N1" s="3"/>
      <c r="O1" s="1" t="s">
        <v>14</v>
      </c>
      <c r="P1" s="3"/>
      <c r="Q1" s="3"/>
      <c r="R1" s="6" t="s">
        <v>15</v>
      </c>
      <c r="S1" s="3"/>
      <c r="T1" s="4"/>
      <c r="U1" s="5" t="s">
        <v>16</v>
      </c>
      <c r="V1" s="3"/>
      <c r="W1" s="3"/>
      <c r="X1" s="7" t="s">
        <v>24</v>
      </c>
      <c r="Y1" s="7" t="s">
        <v>27</v>
      </c>
      <c r="Z1" s="8" t="s">
        <v>19</v>
      </c>
      <c r="AA1" s="61" t="s">
        <v>6</v>
      </c>
      <c r="AB1" s="56" t="s">
        <v>0</v>
      </c>
    </row>
    <row r="2" spans="1:28" ht="14.25" x14ac:dyDescent="0.3">
      <c r="A2" s="9" t="s">
        <v>3</v>
      </c>
      <c r="B2" s="59" t="s">
        <v>1</v>
      </c>
      <c r="C2" s="10" t="s">
        <v>9</v>
      </c>
      <c r="D2" s="11" t="s">
        <v>5</v>
      </c>
      <c r="E2" s="11" t="s">
        <v>10</v>
      </c>
      <c r="F2" s="10" t="s">
        <v>9</v>
      </c>
      <c r="G2" s="11" t="s">
        <v>5</v>
      </c>
      <c r="H2" s="12" t="s">
        <v>10</v>
      </c>
      <c r="I2" s="13" t="s">
        <v>9</v>
      </c>
      <c r="J2" s="11" t="s">
        <v>5</v>
      </c>
      <c r="K2" s="11" t="s">
        <v>10</v>
      </c>
      <c r="L2" s="14" t="s">
        <v>9</v>
      </c>
      <c r="M2" s="11" t="s">
        <v>5</v>
      </c>
      <c r="N2" s="11" t="s">
        <v>10</v>
      </c>
      <c r="O2" s="57" t="s">
        <v>9</v>
      </c>
      <c r="P2" s="11" t="s">
        <v>5</v>
      </c>
      <c r="Q2" s="11" t="s">
        <v>10</v>
      </c>
      <c r="R2" s="14" t="s">
        <v>9</v>
      </c>
      <c r="S2" s="11" t="s">
        <v>5</v>
      </c>
      <c r="T2" s="12" t="s">
        <v>10</v>
      </c>
      <c r="U2" s="13" t="s">
        <v>9</v>
      </c>
      <c r="V2" s="11" t="s">
        <v>5</v>
      </c>
      <c r="W2" s="11" t="s">
        <v>10</v>
      </c>
      <c r="X2" s="15" t="s">
        <v>4</v>
      </c>
      <c r="Y2" s="15" t="s">
        <v>4</v>
      </c>
      <c r="Z2" s="16" t="s">
        <v>4</v>
      </c>
      <c r="AA2" s="17" t="s">
        <v>7</v>
      </c>
      <c r="AB2" s="16" t="s">
        <v>8</v>
      </c>
    </row>
    <row r="3" spans="1:28" ht="15" thickBot="1" x14ac:dyDescent="0.35">
      <c r="A3" s="18" t="s">
        <v>2</v>
      </c>
      <c r="B3" s="60" t="s">
        <v>25</v>
      </c>
      <c r="C3" s="19"/>
      <c r="D3" s="20"/>
      <c r="E3" s="21"/>
      <c r="F3" s="19"/>
      <c r="G3" s="22"/>
      <c r="H3" s="23"/>
      <c r="I3" s="24"/>
      <c r="J3" s="20"/>
      <c r="K3" s="22"/>
      <c r="L3" s="25"/>
      <c r="M3" s="20"/>
      <c r="N3" s="22"/>
      <c r="O3" s="58"/>
      <c r="P3" s="20"/>
      <c r="Q3" s="22"/>
      <c r="R3" s="25"/>
      <c r="S3" s="20"/>
      <c r="T3" s="26"/>
      <c r="U3" s="24"/>
      <c r="V3" s="20"/>
      <c r="W3" s="22"/>
      <c r="X3" s="76">
        <v>-3.0000000000000001E-3</v>
      </c>
      <c r="Y3" s="76">
        <v>-3.0000000000000001E-3</v>
      </c>
      <c r="Z3" s="27"/>
      <c r="AA3" s="28"/>
      <c r="AB3" s="29"/>
    </row>
    <row r="4" spans="1:28" ht="13.5" x14ac:dyDescent="0.25">
      <c r="A4" s="30">
        <v>1</v>
      </c>
      <c r="B4" s="31"/>
      <c r="C4" s="32" t="s">
        <v>2</v>
      </c>
      <c r="D4" s="33" t="s">
        <v>2</v>
      </c>
      <c r="E4" s="34" t="s">
        <v>2</v>
      </c>
      <c r="F4" s="32" t="s">
        <v>2</v>
      </c>
      <c r="G4" s="34" t="s">
        <v>2</v>
      </c>
      <c r="H4" s="34" t="s">
        <v>2</v>
      </c>
      <c r="I4" s="32" t="s">
        <v>2</v>
      </c>
      <c r="J4" s="34" t="s">
        <v>2</v>
      </c>
      <c r="K4" s="34" t="s">
        <v>2</v>
      </c>
      <c r="L4" s="32" t="s">
        <v>2</v>
      </c>
      <c r="M4" s="34" t="s">
        <v>2</v>
      </c>
      <c r="N4" s="34" t="s">
        <v>2</v>
      </c>
      <c r="O4" s="35" t="s">
        <v>2</v>
      </c>
      <c r="P4" s="34" t="s">
        <v>2</v>
      </c>
      <c r="Q4" s="34" t="s">
        <v>2</v>
      </c>
      <c r="R4" s="32" t="s">
        <v>2</v>
      </c>
      <c r="S4" s="34" t="s">
        <v>2</v>
      </c>
      <c r="T4" s="34" t="s">
        <v>2</v>
      </c>
      <c r="U4" s="35" t="s">
        <v>2</v>
      </c>
      <c r="V4" s="34" t="s">
        <v>2</v>
      </c>
      <c r="W4" s="34" t="s">
        <v>2</v>
      </c>
      <c r="X4" s="36" t="s">
        <v>2</v>
      </c>
      <c r="Y4" s="78"/>
      <c r="Z4" s="36"/>
      <c r="AA4" s="43"/>
      <c r="AB4" s="38"/>
    </row>
    <row r="5" spans="1:28" ht="13.5" x14ac:dyDescent="0.25">
      <c r="A5" s="39">
        <v>2</v>
      </c>
      <c r="B5" s="40">
        <v>1</v>
      </c>
      <c r="C5" s="41">
        <v>5610.5</v>
      </c>
      <c r="D5" s="33">
        <f t="shared" ref="D5:D17" si="0">IF(C5=0,"",C5/Z5)</f>
        <v>5114.8691767708997</v>
      </c>
      <c r="E5" s="34">
        <f t="shared" ref="E5:E33" si="1">C5*AB5</f>
        <v>132587.33600000001</v>
      </c>
      <c r="F5" s="41">
        <v>1716.5</v>
      </c>
      <c r="G5" s="34">
        <f t="shared" ref="G5:G34" si="2">IF(F5=0,"",F5/Z5)</f>
        <v>1564.8646184702343</v>
      </c>
      <c r="H5" s="34">
        <f t="shared" ref="H5:H33" si="3">F5*AB5</f>
        <v>40564.328000000001</v>
      </c>
      <c r="I5" s="41">
        <v>1125</v>
      </c>
      <c r="J5" s="34">
        <f t="shared" ref="J5:J34" si="4">IF(I5=0,"",I5/Z5)</f>
        <v>1025.6176497401768</v>
      </c>
      <c r="K5" s="34">
        <f t="shared" ref="K5:K33" si="5">I5*AB5</f>
        <v>26586</v>
      </c>
      <c r="L5" s="41">
        <v>2238.5</v>
      </c>
      <c r="M5" s="34">
        <f t="shared" ref="M5:M34" si="6">IF(L5=0,"",L5/Z5)</f>
        <v>2040.7512079496764</v>
      </c>
      <c r="N5" s="34">
        <f t="shared" ref="N5:N33" si="7">L5*AB5</f>
        <v>52900.232000000004</v>
      </c>
      <c r="O5" s="42">
        <v>18625</v>
      </c>
      <c r="P5" s="34">
        <f t="shared" ref="P5:P34" si="8">IF(O5=0,"",O5/Z5)</f>
        <v>16979.669979031816</v>
      </c>
      <c r="Q5" s="34">
        <f t="shared" ref="Q5:Q33" si="9">O5*AB5</f>
        <v>440146</v>
      </c>
      <c r="R5" s="41">
        <v>2020</v>
      </c>
      <c r="S5" s="34">
        <f t="shared" ref="S5:S34" si="10">IF(R5=0,"",R5/Z5)</f>
        <v>1841.5534688668065</v>
      </c>
      <c r="T5" s="34">
        <f t="shared" ref="T5:T33" si="11">R5*AB5</f>
        <v>47736.639999999999</v>
      </c>
      <c r="U5" s="42">
        <v>17165</v>
      </c>
      <c r="V5" s="34">
        <f t="shared" ref="V5:V34" si="12">IF(U5=0,"",U5/Z5)</f>
        <v>15648.646184702344</v>
      </c>
      <c r="W5" s="34">
        <f t="shared" ref="W5:W33" si="13">U5*AB5</f>
        <v>405643.28</v>
      </c>
      <c r="X5" s="37">
        <v>1.0938000000000001</v>
      </c>
      <c r="Y5" s="79">
        <v>1.09385</v>
      </c>
      <c r="Z5" s="37">
        <v>1.0969</v>
      </c>
      <c r="AA5" s="43">
        <v>25.92</v>
      </c>
      <c r="AB5" s="43">
        <v>23.632000000000001</v>
      </c>
    </row>
    <row r="6" spans="1:28" ht="13.5" x14ac:dyDescent="0.25">
      <c r="A6" s="39">
        <v>3</v>
      </c>
      <c r="B6" s="40">
        <v>1</v>
      </c>
      <c r="C6" s="41">
        <v>5537</v>
      </c>
      <c r="D6" s="33">
        <f t="shared" si="0"/>
        <v>5062.6314345798673</v>
      </c>
      <c r="E6" s="34">
        <f t="shared" si="1"/>
        <v>131033.105</v>
      </c>
      <c r="F6" s="41">
        <v>1714.5</v>
      </c>
      <c r="G6" s="34">
        <f t="shared" si="2"/>
        <v>1567.6145195208926</v>
      </c>
      <c r="H6" s="34">
        <f t="shared" si="3"/>
        <v>40573.642500000002</v>
      </c>
      <c r="I6" s="41">
        <v>1120</v>
      </c>
      <c r="J6" s="34">
        <f t="shared" si="4"/>
        <v>1024.0468135686203</v>
      </c>
      <c r="K6" s="34">
        <f t="shared" si="5"/>
        <v>26504.799999999999</v>
      </c>
      <c r="L6" s="41">
        <v>2211</v>
      </c>
      <c r="M6" s="34">
        <f t="shared" si="6"/>
        <v>2021.5781292859103</v>
      </c>
      <c r="N6" s="34">
        <f t="shared" si="7"/>
        <v>52323.314999999995</v>
      </c>
      <c r="O6" s="42">
        <v>17925</v>
      </c>
      <c r="P6" s="34">
        <f t="shared" si="8"/>
        <v>16389.320654658499</v>
      </c>
      <c r="Q6" s="34">
        <f t="shared" si="9"/>
        <v>424195.125</v>
      </c>
      <c r="R6" s="41">
        <v>1996</v>
      </c>
      <c r="S6" s="34">
        <f t="shared" si="10"/>
        <v>1824.9977141812199</v>
      </c>
      <c r="T6" s="34">
        <f t="shared" si="11"/>
        <v>47235.34</v>
      </c>
      <c r="U6" s="42">
        <v>16555</v>
      </c>
      <c r="V6" s="34">
        <f t="shared" si="12"/>
        <v>15136.69196306117</v>
      </c>
      <c r="W6" s="34">
        <f t="shared" si="13"/>
        <v>391774.07500000001</v>
      </c>
      <c r="X6" s="37">
        <v>1.0907</v>
      </c>
      <c r="Y6" s="79">
        <v>1.09375</v>
      </c>
      <c r="Z6" s="37">
        <v>1.0936999999999999</v>
      </c>
      <c r="AA6" s="43">
        <v>25.885000000000002</v>
      </c>
      <c r="AB6" s="43">
        <v>23.664999999999999</v>
      </c>
    </row>
    <row r="7" spans="1:28" ht="13.5" x14ac:dyDescent="0.25">
      <c r="A7" s="39">
        <v>4</v>
      </c>
      <c r="B7" s="40">
        <v>1</v>
      </c>
      <c r="C7" s="41">
        <v>5663</v>
      </c>
      <c r="D7" s="33">
        <f t="shared" si="0"/>
        <v>5141.1711302768954</v>
      </c>
      <c r="E7" s="34">
        <f t="shared" si="1"/>
        <v>132763.372</v>
      </c>
      <c r="F7" s="41">
        <v>1734.5</v>
      </c>
      <c r="G7" s="34">
        <f t="shared" si="2"/>
        <v>1574.6709033136633</v>
      </c>
      <c r="H7" s="34">
        <f t="shared" si="3"/>
        <v>40663.617999999995</v>
      </c>
      <c r="I7" s="41">
        <v>1106</v>
      </c>
      <c r="J7" s="34">
        <f t="shared" si="4"/>
        <v>1004.0853381752157</v>
      </c>
      <c r="K7" s="34">
        <f t="shared" si="5"/>
        <v>25929.063999999998</v>
      </c>
      <c r="L7" s="41">
        <v>2268</v>
      </c>
      <c r="M7" s="34">
        <f t="shared" si="6"/>
        <v>2059.0104403086702</v>
      </c>
      <c r="N7" s="34">
        <f t="shared" si="7"/>
        <v>53170.991999999998</v>
      </c>
      <c r="O7" s="42">
        <v>17910</v>
      </c>
      <c r="P7" s="34">
        <f t="shared" si="8"/>
        <v>16259.645937358149</v>
      </c>
      <c r="Q7" s="34">
        <f t="shared" si="9"/>
        <v>419882.04</v>
      </c>
      <c r="R7" s="41">
        <v>2030</v>
      </c>
      <c r="S7" s="34">
        <f t="shared" si="10"/>
        <v>1842.9414434861553</v>
      </c>
      <c r="T7" s="34">
        <f t="shared" si="11"/>
        <v>47591.32</v>
      </c>
      <c r="U7" s="42">
        <v>16960</v>
      </c>
      <c r="V7" s="34">
        <f t="shared" si="12"/>
        <v>15397.185655923742</v>
      </c>
      <c r="W7" s="34">
        <f t="shared" si="13"/>
        <v>397610.23999999999</v>
      </c>
      <c r="X7" s="37">
        <v>1.0988</v>
      </c>
      <c r="Y7" s="79">
        <v>1.0983499999999999</v>
      </c>
      <c r="Z7" s="37">
        <v>1.1014999999999999</v>
      </c>
      <c r="AA7" s="43">
        <v>25.835000000000001</v>
      </c>
      <c r="AB7" s="43">
        <v>23.443999999999999</v>
      </c>
    </row>
    <row r="8" spans="1:28" ht="13.5" x14ac:dyDescent="0.25">
      <c r="A8" s="39">
        <v>5</v>
      </c>
      <c r="B8" s="40">
        <v>1</v>
      </c>
      <c r="C8" s="41">
        <v>5777</v>
      </c>
      <c r="D8" s="33">
        <f t="shared" si="0"/>
        <v>5220.4952105548527</v>
      </c>
      <c r="E8" s="34">
        <f t="shared" si="1"/>
        <v>135060.48300000001</v>
      </c>
      <c r="F8" s="41">
        <v>1754.5</v>
      </c>
      <c r="G8" s="34">
        <f t="shared" si="2"/>
        <v>1585.4870775347913</v>
      </c>
      <c r="H8" s="34">
        <f t="shared" si="3"/>
        <v>41018.455500000004</v>
      </c>
      <c r="I8" s="41">
        <v>1140</v>
      </c>
      <c r="J8" s="34">
        <f t="shared" si="4"/>
        <v>1030.1825411169348</v>
      </c>
      <c r="K8" s="34">
        <f t="shared" si="5"/>
        <v>26652.06</v>
      </c>
      <c r="L8" s="41">
        <v>2351</v>
      </c>
      <c r="M8" s="34">
        <f t="shared" si="6"/>
        <v>2124.5255738297487</v>
      </c>
      <c r="N8" s="34">
        <f t="shared" si="7"/>
        <v>54964.029000000002</v>
      </c>
      <c r="O8" s="42">
        <v>17540</v>
      </c>
      <c r="P8" s="34">
        <f t="shared" si="8"/>
        <v>15850.352430869329</v>
      </c>
      <c r="Q8" s="34">
        <f t="shared" si="9"/>
        <v>410067.66000000003</v>
      </c>
      <c r="R8" s="41">
        <v>2065</v>
      </c>
      <c r="S8" s="34">
        <f t="shared" si="10"/>
        <v>1866.0762696547984</v>
      </c>
      <c r="T8" s="34">
        <f t="shared" si="11"/>
        <v>48277.635000000002</v>
      </c>
      <c r="U8" s="42">
        <v>17200</v>
      </c>
      <c r="V8" s="34">
        <f t="shared" si="12"/>
        <v>15543.105006325683</v>
      </c>
      <c r="W8" s="34">
        <f t="shared" si="13"/>
        <v>402118.80000000005</v>
      </c>
      <c r="X8" s="37">
        <v>1.1028</v>
      </c>
      <c r="Y8" s="79">
        <v>1.10355</v>
      </c>
      <c r="Z8" s="37">
        <v>1.1066</v>
      </c>
      <c r="AA8" s="43">
        <v>25.85</v>
      </c>
      <c r="AB8" s="43">
        <v>23.379000000000001</v>
      </c>
    </row>
    <row r="9" spans="1:28" ht="13.5" x14ac:dyDescent="0.25">
      <c r="A9" s="39">
        <v>6</v>
      </c>
      <c r="B9" s="40">
        <v>1</v>
      </c>
      <c r="C9" s="41">
        <v>5787.5</v>
      </c>
      <c r="D9" s="33">
        <f t="shared" si="0"/>
        <v>5250.8619125385585</v>
      </c>
      <c r="E9" s="34">
        <f t="shared" si="1"/>
        <v>135566.39999999999</v>
      </c>
      <c r="F9" s="41">
        <v>1761.5</v>
      </c>
      <c r="G9" s="34">
        <f t="shared" si="2"/>
        <v>1598.1673017601161</v>
      </c>
      <c r="H9" s="34">
        <f t="shared" si="3"/>
        <v>41261.375999999997</v>
      </c>
      <c r="I9" s="41">
        <v>1125</v>
      </c>
      <c r="J9" s="34">
        <f t="shared" si="4"/>
        <v>1020.6859009254218</v>
      </c>
      <c r="K9" s="34">
        <f t="shared" si="5"/>
        <v>26352</v>
      </c>
      <c r="L9" s="41">
        <v>2312</v>
      </c>
      <c r="M9" s="34">
        <f t="shared" si="6"/>
        <v>2097.6229359462891</v>
      </c>
      <c r="N9" s="34">
        <f t="shared" si="7"/>
        <v>54156.288</v>
      </c>
      <c r="O9" s="42">
        <v>17500</v>
      </c>
      <c r="P9" s="34">
        <f t="shared" si="8"/>
        <v>15877.336236617673</v>
      </c>
      <c r="Q9" s="34">
        <f t="shared" si="9"/>
        <v>409920</v>
      </c>
      <c r="R9" s="41">
        <v>2036</v>
      </c>
      <c r="S9" s="34">
        <f t="shared" si="10"/>
        <v>1847.214661585919</v>
      </c>
      <c r="T9" s="34">
        <f t="shared" si="11"/>
        <v>47691.263999999996</v>
      </c>
      <c r="U9" s="42">
        <v>17075</v>
      </c>
      <c r="V9" s="34">
        <f t="shared" si="12"/>
        <v>15491.743785156958</v>
      </c>
      <c r="W9" s="34">
        <f t="shared" si="13"/>
        <v>399964.8</v>
      </c>
      <c r="X9" s="37">
        <v>1.0996999999999999</v>
      </c>
      <c r="Y9" s="79">
        <v>1.0992500000000001</v>
      </c>
      <c r="Z9" s="37">
        <v>1.1022000000000001</v>
      </c>
      <c r="AA9" s="43">
        <v>25.835000000000001</v>
      </c>
      <c r="AB9" s="43">
        <v>23.423999999999999</v>
      </c>
    </row>
    <row r="10" spans="1:28" ht="13.5" x14ac:dyDescent="0.25">
      <c r="A10" s="39">
        <v>7</v>
      </c>
      <c r="B10" s="40"/>
      <c r="C10" s="41"/>
      <c r="D10" s="33" t="str">
        <f t="shared" si="0"/>
        <v/>
      </c>
      <c r="E10" s="34" t="s">
        <v>2</v>
      </c>
      <c r="F10" s="41"/>
      <c r="G10" s="34" t="str">
        <f t="shared" si="2"/>
        <v/>
      </c>
      <c r="H10" s="34" t="s">
        <v>2</v>
      </c>
      <c r="I10" s="41"/>
      <c r="J10" s="34" t="str">
        <f t="shared" si="4"/>
        <v/>
      </c>
      <c r="K10" s="34" t="s">
        <v>2</v>
      </c>
      <c r="L10" s="41"/>
      <c r="M10" s="34" t="str">
        <f t="shared" si="6"/>
        <v/>
      </c>
      <c r="N10" s="34" t="s">
        <v>2</v>
      </c>
      <c r="O10" s="42"/>
      <c r="P10" s="34" t="str">
        <f t="shared" si="8"/>
        <v/>
      </c>
      <c r="Q10" s="34" t="s">
        <v>2</v>
      </c>
      <c r="R10" s="41"/>
      <c r="S10" s="34" t="str">
        <f t="shared" si="10"/>
        <v/>
      </c>
      <c r="T10" s="34" t="s">
        <v>2</v>
      </c>
      <c r="U10" s="42"/>
      <c r="V10" s="34" t="str">
        <f t="shared" si="12"/>
        <v/>
      </c>
      <c r="W10" s="34" t="s">
        <v>2</v>
      </c>
      <c r="X10" s="37"/>
      <c r="Y10" s="79"/>
      <c r="Z10" s="37"/>
      <c r="AA10" s="43"/>
      <c r="AB10" s="43"/>
    </row>
    <row r="11" spans="1:28" ht="13.5" x14ac:dyDescent="0.25">
      <c r="A11" s="39">
        <v>8</v>
      </c>
      <c r="B11" s="40"/>
      <c r="C11" s="41"/>
      <c r="D11" s="33" t="str">
        <f t="shared" si="0"/>
        <v/>
      </c>
      <c r="E11" s="34" t="s">
        <v>2</v>
      </c>
      <c r="F11" s="41"/>
      <c r="G11" s="34" t="str">
        <f t="shared" si="2"/>
        <v/>
      </c>
      <c r="H11" s="34" t="s">
        <v>2</v>
      </c>
      <c r="I11" s="41"/>
      <c r="J11" s="34" t="str">
        <f t="shared" si="4"/>
        <v/>
      </c>
      <c r="K11" s="34" t="s">
        <v>2</v>
      </c>
      <c r="L11" s="41"/>
      <c r="M11" s="34" t="str">
        <f t="shared" si="6"/>
        <v/>
      </c>
      <c r="N11" s="34" t="s">
        <v>2</v>
      </c>
      <c r="O11" s="42"/>
      <c r="P11" s="34" t="str">
        <f t="shared" si="8"/>
        <v/>
      </c>
      <c r="Q11" s="34" t="s">
        <v>2</v>
      </c>
      <c r="R11" s="41"/>
      <c r="S11" s="34" t="str">
        <f t="shared" si="10"/>
        <v/>
      </c>
      <c r="T11" s="34" t="s">
        <v>2</v>
      </c>
      <c r="U11" s="42"/>
      <c r="V11" s="34" t="str">
        <f t="shared" si="12"/>
        <v/>
      </c>
      <c r="W11" s="34" t="s">
        <v>2</v>
      </c>
      <c r="X11" s="37"/>
      <c r="Y11" s="79"/>
      <c r="Z11" s="37"/>
      <c r="AA11" s="43"/>
      <c r="AB11" s="43"/>
    </row>
    <row r="12" spans="1:28" ht="13.5" x14ac:dyDescent="0.25">
      <c r="A12" s="39">
        <v>9</v>
      </c>
      <c r="B12" s="40">
        <v>1</v>
      </c>
      <c r="C12" s="41">
        <v>5771</v>
      </c>
      <c r="D12" s="33">
        <f t="shared" si="0"/>
        <v>5228.7759354897171</v>
      </c>
      <c r="E12" s="34">
        <f t="shared" si="1"/>
        <v>135220.30100000001</v>
      </c>
      <c r="F12" s="41">
        <v>1769</v>
      </c>
      <c r="G12" s="34">
        <f t="shared" si="2"/>
        <v>1602.7906133913202</v>
      </c>
      <c r="H12" s="34">
        <f t="shared" si="3"/>
        <v>41449.438999999998</v>
      </c>
      <c r="I12" s="41">
        <v>1160</v>
      </c>
      <c r="J12" s="34">
        <f t="shared" si="4"/>
        <v>1051.0102382893904</v>
      </c>
      <c r="K12" s="34">
        <f t="shared" si="5"/>
        <v>27179.960000000003</v>
      </c>
      <c r="L12" s="41">
        <v>2311.5</v>
      </c>
      <c r="M12" s="34">
        <f t="shared" si="6"/>
        <v>2094.3191084533842</v>
      </c>
      <c r="N12" s="34">
        <f t="shared" si="7"/>
        <v>54160.756500000003</v>
      </c>
      <c r="O12" s="42">
        <v>17895</v>
      </c>
      <c r="P12" s="34">
        <f t="shared" si="8"/>
        <v>16213.645012231585</v>
      </c>
      <c r="Q12" s="34">
        <f t="shared" si="9"/>
        <v>419297.745</v>
      </c>
      <c r="R12" s="41">
        <v>2085</v>
      </c>
      <c r="S12" s="34">
        <f t="shared" si="10"/>
        <v>1889.1002989942922</v>
      </c>
      <c r="T12" s="34">
        <f t="shared" si="11"/>
        <v>48853.635000000002</v>
      </c>
      <c r="U12" s="42">
        <v>17225</v>
      </c>
      <c r="V12" s="34">
        <f t="shared" si="12"/>
        <v>15606.595995288577</v>
      </c>
      <c r="W12" s="34">
        <f t="shared" si="13"/>
        <v>403598.97500000003</v>
      </c>
      <c r="X12" s="37">
        <v>1.1003000000000001</v>
      </c>
      <c r="Y12" s="79">
        <v>1.1005499999999999</v>
      </c>
      <c r="Z12" s="37">
        <v>1.1036999999999999</v>
      </c>
      <c r="AA12" s="43">
        <v>25.855</v>
      </c>
      <c r="AB12" s="43">
        <v>23.431000000000001</v>
      </c>
    </row>
    <row r="13" spans="1:28" ht="13.5" x14ac:dyDescent="0.25">
      <c r="A13" s="39">
        <v>10</v>
      </c>
      <c r="B13" s="40">
        <v>1</v>
      </c>
      <c r="C13" s="41">
        <v>5738</v>
      </c>
      <c r="D13" s="33">
        <f t="shared" si="0"/>
        <v>5198.8765062970015</v>
      </c>
      <c r="E13" s="34">
        <f t="shared" si="1"/>
        <v>134447.07800000001</v>
      </c>
      <c r="F13" s="41">
        <v>1776</v>
      </c>
      <c r="G13" s="34">
        <f t="shared" si="2"/>
        <v>1609.1329165534114</v>
      </c>
      <c r="H13" s="34">
        <f t="shared" si="3"/>
        <v>41613.455999999998</v>
      </c>
      <c r="I13" s="41">
        <v>1200</v>
      </c>
      <c r="J13" s="34">
        <f t="shared" si="4"/>
        <v>1087.2519706441969</v>
      </c>
      <c r="K13" s="34">
        <f t="shared" si="5"/>
        <v>28117.200000000001</v>
      </c>
      <c r="L13" s="41">
        <v>2298</v>
      </c>
      <c r="M13" s="34">
        <f t="shared" si="6"/>
        <v>2082.0875237836372</v>
      </c>
      <c r="N13" s="34">
        <f t="shared" si="7"/>
        <v>53844.438000000002</v>
      </c>
      <c r="O13" s="42">
        <v>18065</v>
      </c>
      <c r="P13" s="34">
        <f t="shared" si="8"/>
        <v>16367.672374739514</v>
      </c>
      <c r="Q13" s="34">
        <f t="shared" si="9"/>
        <v>423281.01500000001</v>
      </c>
      <c r="R13" s="41">
        <v>2104</v>
      </c>
      <c r="S13" s="34">
        <f t="shared" si="10"/>
        <v>1906.3151218628252</v>
      </c>
      <c r="T13" s="34">
        <f t="shared" si="11"/>
        <v>49298.824000000001</v>
      </c>
      <c r="U13" s="42">
        <v>17350</v>
      </c>
      <c r="V13" s="34">
        <f t="shared" si="12"/>
        <v>15719.851408897346</v>
      </c>
      <c r="W13" s="34">
        <f t="shared" si="13"/>
        <v>406527.85000000003</v>
      </c>
      <c r="X13" s="37">
        <v>1.101</v>
      </c>
      <c r="Y13" s="79">
        <v>1.1006499999999999</v>
      </c>
      <c r="Z13" s="37">
        <v>1.1036999999999999</v>
      </c>
      <c r="AA13" s="43">
        <v>25.864999999999998</v>
      </c>
      <c r="AB13" s="43">
        <v>23.431000000000001</v>
      </c>
    </row>
    <row r="14" spans="1:28" ht="13.5" x14ac:dyDescent="0.25">
      <c r="A14" s="39">
        <v>11</v>
      </c>
      <c r="B14" s="40">
        <v>1</v>
      </c>
      <c r="C14" s="41">
        <v>5765</v>
      </c>
      <c r="D14" s="33">
        <f t="shared" si="0"/>
        <v>5241.862156755773</v>
      </c>
      <c r="E14" s="34">
        <f t="shared" si="1"/>
        <v>135517.85500000001</v>
      </c>
      <c r="F14" s="41">
        <v>1792.5</v>
      </c>
      <c r="G14" s="34">
        <f t="shared" si="2"/>
        <v>1629.8417894162574</v>
      </c>
      <c r="H14" s="34">
        <f t="shared" si="3"/>
        <v>42136.297500000001</v>
      </c>
      <c r="I14" s="41">
        <v>1185</v>
      </c>
      <c r="J14" s="34">
        <f t="shared" si="4"/>
        <v>1077.46863066012</v>
      </c>
      <c r="K14" s="34">
        <f t="shared" si="5"/>
        <v>27855.795000000002</v>
      </c>
      <c r="L14" s="41">
        <v>2364.5</v>
      </c>
      <c r="M14" s="34">
        <f t="shared" si="6"/>
        <v>2149.9363520640113</v>
      </c>
      <c r="N14" s="34">
        <f t="shared" si="7"/>
        <v>55582.301500000001</v>
      </c>
      <c r="O14" s="42">
        <v>18330</v>
      </c>
      <c r="P14" s="34">
        <f t="shared" si="8"/>
        <v>16666.666666666664</v>
      </c>
      <c r="Q14" s="34">
        <f t="shared" si="9"/>
        <v>430883.31</v>
      </c>
      <c r="R14" s="41">
        <v>2102</v>
      </c>
      <c r="S14" s="34">
        <f t="shared" si="10"/>
        <v>1911.2565921076557</v>
      </c>
      <c r="T14" s="34">
        <f t="shared" si="11"/>
        <v>49411.714</v>
      </c>
      <c r="U14" s="42">
        <v>17400</v>
      </c>
      <c r="V14" s="34">
        <f t="shared" si="12"/>
        <v>15821.058374249862</v>
      </c>
      <c r="W14" s="34">
        <f t="shared" si="13"/>
        <v>409021.80000000005</v>
      </c>
      <c r="X14" s="37">
        <v>1.0972999999999999</v>
      </c>
      <c r="Y14" s="79">
        <v>1.0967499999999999</v>
      </c>
      <c r="Z14" s="37">
        <v>1.0998000000000001</v>
      </c>
      <c r="AA14" s="43">
        <v>25.864999999999998</v>
      </c>
      <c r="AB14" s="43">
        <v>23.507000000000001</v>
      </c>
    </row>
    <row r="15" spans="1:28" ht="13.5" x14ac:dyDescent="0.25">
      <c r="A15" s="39">
        <v>12</v>
      </c>
      <c r="B15" s="40">
        <v>1</v>
      </c>
      <c r="C15" s="41">
        <v>5842.5</v>
      </c>
      <c r="D15" s="33">
        <f t="shared" si="0"/>
        <v>5327.3456733837875</v>
      </c>
      <c r="E15" s="34">
        <f t="shared" si="1"/>
        <v>137678.51250000001</v>
      </c>
      <c r="F15" s="41">
        <v>1774</v>
      </c>
      <c r="G15" s="34">
        <f t="shared" si="2"/>
        <v>1617.5800127655693</v>
      </c>
      <c r="H15" s="34">
        <f t="shared" si="3"/>
        <v>41804.310000000005</v>
      </c>
      <c r="I15" s="41">
        <v>1182</v>
      </c>
      <c r="J15" s="34">
        <f t="shared" si="4"/>
        <v>1077.7787909182091</v>
      </c>
      <c r="K15" s="34">
        <f t="shared" si="5"/>
        <v>27853.83</v>
      </c>
      <c r="L15" s="41">
        <v>2357</v>
      </c>
      <c r="M15" s="34">
        <f t="shared" si="6"/>
        <v>2149.1747971186287</v>
      </c>
      <c r="N15" s="34">
        <f t="shared" si="7"/>
        <v>55542.705000000002</v>
      </c>
      <c r="O15" s="42">
        <v>18200</v>
      </c>
      <c r="P15" s="34">
        <f t="shared" si="8"/>
        <v>16595.240266253306</v>
      </c>
      <c r="Q15" s="34">
        <f t="shared" si="9"/>
        <v>428883</v>
      </c>
      <c r="R15" s="41">
        <v>2086</v>
      </c>
      <c r="S15" s="34">
        <f t="shared" si="10"/>
        <v>1902.0698459013404</v>
      </c>
      <c r="T15" s="34">
        <f t="shared" si="11"/>
        <v>49156.590000000004</v>
      </c>
      <c r="U15" s="42">
        <v>17460</v>
      </c>
      <c r="V15" s="34">
        <f t="shared" si="12"/>
        <v>15920.488738944105</v>
      </c>
      <c r="W15" s="34">
        <f t="shared" si="13"/>
        <v>411444.9</v>
      </c>
      <c r="X15" s="37">
        <v>1.0932999999999999</v>
      </c>
      <c r="Y15" s="79">
        <v>1.09405</v>
      </c>
      <c r="Z15" s="37">
        <v>1.0967</v>
      </c>
      <c r="AA15" s="43">
        <v>25.83</v>
      </c>
      <c r="AB15" s="43">
        <v>23.565000000000001</v>
      </c>
    </row>
    <row r="16" spans="1:28" ht="13.5" x14ac:dyDescent="0.25">
      <c r="A16" s="39">
        <v>13</v>
      </c>
      <c r="B16" s="40">
        <v>1</v>
      </c>
      <c r="C16" s="41">
        <v>5870</v>
      </c>
      <c r="D16" s="33">
        <f t="shared" si="0"/>
        <v>5286.8594073673776</v>
      </c>
      <c r="E16" s="34">
        <f t="shared" si="1"/>
        <v>136688.82</v>
      </c>
      <c r="F16" s="41">
        <v>1768</v>
      </c>
      <c r="G16" s="34">
        <f t="shared" si="2"/>
        <v>1592.3624245699359</v>
      </c>
      <c r="H16" s="34">
        <f t="shared" si="3"/>
        <v>41169.648000000001</v>
      </c>
      <c r="I16" s="41">
        <v>1180</v>
      </c>
      <c r="J16" s="34">
        <f t="shared" si="4"/>
        <v>1062.7758263532378</v>
      </c>
      <c r="K16" s="34">
        <f t="shared" si="5"/>
        <v>27477.480000000003</v>
      </c>
      <c r="L16" s="41">
        <v>2382</v>
      </c>
      <c r="M16" s="34">
        <f t="shared" si="6"/>
        <v>2145.3661172656039</v>
      </c>
      <c r="N16" s="34">
        <f t="shared" si="7"/>
        <v>55467.252</v>
      </c>
      <c r="O16" s="42">
        <v>17820</v>
      </c>
      <c r="P16" s="34">
        <f t="shared" si="8"/>
        <v>16049.716292893812</v>
      </c>
      <c r="Q16" s="34">
        <f t="shared" si="9"/>
        <v>414956.52</v>
      </c>
      <c r="R16" s="41">
        <v>2094</v>
      </c>
      <c r="S16" s="34">
        <f t="shared" si="10"/>
        <v>1885.976763037017</v>
      </c>
      <c r="T16" s="34">
        <f t="shared" si="11"/>
        <v>48760.884000000005</v>
      </c>
      <c r="U16" s="42">
        <v>17275</v>
      </c>
      <c r="V16" s="34">
        <f t="shared" si="12"/>
        <v>15558.857966315409</v>
      </c>
      <c r="W16" s="34">
        <f t="shared" si="13"/>
        <v>402265.65</v>
      </c>
      <c r="X16" s="37">
        <v>1.1066</v>
      </c>
      <c r="Y16" s="79">
        <v>1.1043499999999999</v>
      </c>
      <c r="Z16" s="37">
        <v>1.1103000000000001</v>
      </c>
      <c r="AA16" s="43">
        <v>25.844999999999999</v>
      </c>
      <c r="AB16" s="43">
        <v>23.286000000000001</v>
      </c>
    </row>
    <row r="17" spans="1:28" ht="13.5" x14ac:dyDescent="0.25">
      <c r="A17" s="39">
        <v>14</v>
      </c>
      <c r="B17" s="40"/>
      <c r="C17" s="41"/>
      <c r="D17" s="33" t="str">
        <f t="shared" si="0"/>
        <v/>
      </c>
      <c r="E17" s="34" t="s">
        <v>2</v>
      </c>
      <c r="F17" s="41"/>
      <c r="G17" s="34" t="str">
        <f t="shared" si="2"/>
        <v/>
      </c>
      <c r="H17" s="34" t="s">
        <v>2</v>
      </c>
      <c r="I17" s="41"/>
      <c r="J17" s="34" t="str">
        <f t="shared" si="4"/>
        <v/>
      </c>
      <c r="K17" s="34" t="s">
        <v>2</v>
      </c>
      <c r="L17" s="41"/>
      <c r="M17" s="34" t="str">
        <f t="shared" si="6"/>
        <v/>
      </c>
      <c r="N17" s="34" t="s">
        <v>2</v>
      </c>
      <c r="O17" s="42"/>
      <c r="P17" s="34" t="str">
        <f t="shared" si="8"/>
        <v/>
      </c>
      <c r="Q17" s="34" t="s">
        <v>2</v>
      </c>
      <c r="R17" s="41"/>
      <c r="S17" s="34" t="str">
        <f t="shared" si="10"/>
        <v/>
      </c>
      <c r="T17" s="34" t="s">
        <v>2</v>
      </c>
      <c r="U17" s="42"/>
      <c r="V17" s="34" t="str">
        <f t="shared" si="12"/>
        <v/>
      </c>
      <c r="W17" s="34" t="s">
        <v>2</v>
      </c>
      <c r="X17" s="37"/>
      <c r="Y17" s="79"/>
      <c r="Z17" s="37"/>
      <c r="AA17" s="43"/>
      <c r="AB17" s="43"/>
    </row>
    <row r="18" spans="1:28" ht="13.5" x14ac:dyDescent="0.25">
      <c r="A18" s="39">
        <v>15</v>
      </c>
      <c r="B18" s="40"/>
      <c r="C18" s="41"/>
      <c r="D18" s="33"/>
      <c r="E18" s="34" t="s">
        <v>2</v>
      </c>
      <c r="F18" s="41"/>
      <c r="G18" s="34" t="str">
        <f t="shared" si="2"/>
        <v/>
      </c>
      <c r="H18" s="34" t="s">
        <v>2</v>
      </c>
      <c r="I18" s="41"/>
      <c r="J18" s="34" t="str">
        <f t="shared" si="4"/>
        <v/>
      </c>
      <c r="K18" s="34" t="s">
        <v>2</v>
      </c>
      <c r="L18" s="41"/>
      <c r="M18" s="34" t="str">
        <f t="shared" si="6"/>
        <v/>
      </c>
      <c r="N18" s="34" t="s">
        <v>2</v>
      </c>
      <c r="O18" s="42"/>
      <c r="P18" s="34" t="str">
        <f t="shared" si="8"/>
        <v/>
      </c>
      <c r="Q18" s="34" t="s">
        <v>2</v>
      </c>
      <c r="R18" s="41"/>
      <c r="S18" s="34" t="str">
        <f t="shared" si="10"/>
        <v/>
      </c>
      <c r="T18" s="34" t="s">
        <v>2</v>
      </c>
      <c r="U18" s="42"/>
      <c r="V18" s="34" t="str">
        <f t="shared" si="12"/>
        <v/>
      </c>
      <c r="W18" s="34" t="s">
        <v>2</v>
      </c>
      <c r="X18" s="37"/>
      <c r="Y18" s="79"/>
      <c r="Z18" s="37"/>
      <c r="AA18" s="43"/>
      <c r="AB18" s="43"/>
    </row>
    <row r="19" spans="1:28" ht="13.5" x14ac:dyDescent="0.25">
      <c r="A19" s="39">
        <v>16</v>
      </c>
      <c r="B19" s="40">
        <v>1</v>
      </c>
      <c r="C19" s="41">
        <v>5877</v>
      </c>
      <c r="D19" s="33">
        <f t="shared" ref="D19:D34" si="14">IF(C19=0,"",C19/Z19)</f>
        <v>5328.195829555757</v>
      </c>
      <c r="E19" s="34">
        <f t="shared" si="1"/>
        <v>137880.29699999999</v>
      </c>
      <c r="F19" s="41">
        <v>1770.5</v>
      </c>
      <c r="G19" s="34">
        <f t="shared" si="2"/>
        <v>1605.1677243880326</v>
      </c>
      <c r="H19" s="34">
        <f t="shared" si="3"/>
        <v>41537.700499999999</v>
      </c>
      <c r="I19" s="41">
        <v>1160</v>
      </c>
      <c r="J19" s="34">
        <f t="shared" si="4"/>
        <v>1051.6772438803264</v>
      </c>
      <c r="K19" s="34">
        <f t="shared" si="5"/>
        <v>27214.76</v>
      </c>
      <c r="L19" s="41">
        <v>2389</v>
      </c>
      <c r="M19" s="34">
        <f t="shared" si="6"/>
        <v>2165.9111514052584</v>
      </c>
      <c r="N19" s="34">
        <f t="shared" si="7"/>
        <v>56048.328999999998</v>
      </c>
      <c r="O19" s="42">
        <v>17295</v>
      </c>
      <c r="P19" s="34">
        <f t="shared" si="8"/>
        <v>15679.963735267453</v>
      </c>
      <c r="Q19" s="34">
        <f t="shared" si="9"/>
        <v>405757.995</v>
      </c>
      <c r="R19" s="41">
        <v>2104</v>
      </c>
      <c r="S19" s="34">
        <f t="shared" si="10"/>
        <v>1907.5249320036264</v>
      </c>
      <c r="T19" s="34">
        <f t="shared" si="11"/>
        <v>49361.943999999996</v>
      </c>
      <c r="U19" s="42">
        <v>16750</v>
      </c>
      <c r="V19" s="34">
        <f t="shared" si="12"/>
        <v>15185.856754306436</v>
      </c>
      <c r="W19" s="34">
        <f t="shared" si="13"/>
        <v>392971.75</v>
      </c>
      <c r="X19" s="37">
        <v>1.1001000000000001</v>
      </c>
      <c r="Y19" s="79">
        <v>1.10005</v>
      </c>
      <c r="Z19" s="37">
        <v>1.103</v>
      </c>
      <c r="AA19" s="43">
        <v>25.88</v>
      </c>
      <c r="AB19" s="43">
        <v>23.460999999999999</v>
      </c>
    </row>
    <row r="20" spans="1:28" ht="13.5" x14ac:dyDescent="0.25">
      <c r="A20" s="39">
        <v>17</v>
      </c>
      <c r="B20" s="40">
        <v>1</v>
      </c>
      <c r="C20" s="41">
        <v>5762</v>
      </c>
      <c r="D20" s="33">
        <f t="shared" si="14"/>
        <v>5226.7779390420901</v>
      </c>
      <c r="E20" s="34">
        <f t="shared" si="1"/>
        <v>135401.23799999998</v>
      </c>
      <c r="F20" s="41">
        <v>1746.5</v>
      </c>
      <c r="G20" s="34">
        <f t="shared" si="2"/>
        <v>1584.2706821480406</v>
      </c>
      <c r="H20" s="34">
        <f t="shared" si="3"/>
        <v>41041.003499999999</v>
      </c>
      <c r="I20" s="41">
        <v>1200</v>
      </c>
      <c r="J20" s="34">
        <f t="shared" si="4"/>
        <v>1088.5341074020319</v>
      </c>
      <c r="K20" s="34">
        <f t="shared" si="5"/>
        <v>28198.799999999999</v>
      </c>
      <c r="L20" s="41">
        <v>2344.5</v>
      </c>
      <c r="M20" s="34">
        <f t="shared" si="6"/>
        <v>2126.72351233672</v>
      </c>
      <c r="N20" s="34">
        <f t="shared" si="7"/>
        <v>55093.405500000001</v>
      </c>
      <c r="O20" s="42">
        <v>17000</v>
      </c>
      <c r="P20" s="34">
        <f t="shared" si="8"/>
        <v>15420.899854862118</v>
      </c>
      <c r="Q20" s="34">
        <f t="shared" si="9"/>
        <v>399483</v>
      </c>
      <c r="R20" s="41">
        <v>2056</v>
      </c>
      <c r="S20" s="34">
        <f t="shared" si="10"/>
        <v>1865.0217706821479</v>
      </c>
      <c r="T20" s="34">
        <f t="shared" si="11"/>
        <v>48313.943999999996</v>
      </c>
      <c r="U20" s="42">
        <v>16710</v>
      </c>
      <c r="V20" s="34">
        <f t="shared" si="12"/>
        <v>15157.837445573294</v>
      </c>
      <c r="W20" s="34">
        <f t="shared" si="13"/>
        <v>392668.29</v>
      </c>
      <c r="X20" s="37">
        <v>1.0995999999999999</v>
      </c>
      <c r="Y20" s="79">
        <v>1.0992500000000001</v>
      </c>
      <c r="Z20" s="37">
        <v>1.1024</v>
      </c>
      <c r="AA20" s="43">
        <v>25.914999999999999</v>
      </c>
      <c r="AB20" s="43">
        <v>23.498999999999999</v>
      </c>
    </row>
    <row r="21" spans="1:28" ht="13.5" x14ac:dyDescent="0.25">
      <c r="A21" s="39">
        <v>18</v>
      </c>
      <c r="B21" s="40">
        <v>1</v>
      </c>
      <c r="C21" s="41">
        <v>5745</v>
      </c>
      <c r="D21" s="33">
        <f t="shared" si="14"/>
        <v>5198.154180238871</v>
      </c>
      <c r="E21" s="34">
        <f t="shared" si="1"/>
        <v>134570.88</v>
      </c>
      <c r="F21" s="41">
        <v>1751</v>
      </c>
      <c r="G21" s="34">
        <f t="shared" si="2"/>
        <v>1584.3286283025698</v>
      </c>
      <c r="H21" s="34">
        <f t="shared" si="3"/>
        <v>41015.423999999999</v>
      </c>
      <c r="I21" s="41">
        <v>1240</v>
      </c>
      <c r="J21" s="34">
        <f t="shared" si="4"/>
        <v>1121.9688744118712</v>
      </c>
      <c r="K21" s="34">
        <f t="shared" si="5"/>
        <v>29045.759999999998</v>
      </c>
      <c r="L21" s="41">
        <v>2321</v>
      </c>
      <c r="M21" s="34">
        <f t="shared" si="6"/>
        <v>2100.072385088672</v>
      </c>
      <c r="N21" s="34">
        <f t="shared" si="7"/>
        <v>54367.103999999999</v>
      </c>
      <c r="O21" s="42">
        <v>17230</v>
      </c>
      <c r="P21" s="34">
        <f t="shared" si="8"/>
        <v>15589.93847267463</v>
      </c>
      <c r="Q21" s="34">
        <f t="shared" si="9"/>
        <v>403595.52000000002</v>
      </c>
      <c r="R21" s="41">
        <v>2054</v>
      </c>
      <c r="S21" s="34">
        <f t="shared" si="10"/>
        <v>1858.4871516467608</v>
      </c>
      <c r="T21" s="34">
        <f t="shared" si="11"/>
        <v>48112.896000000001</v>
      </c>
      <c r="U21" s="42">
        <v>16850</v>
      </c>
      <c r="V21" s="34">
        <f t="shared" si="12"/>
        <v>15246.109301483895</v>
      </c>
      <c r="W21" s="34">
        <f t="shared" si="13"/>
        <v>394694.39999999997</v>
      </c>
      <c r="X21" s="37">
        <v>1.1023000000000001</v>
      </c>
      <c r="Y21" s="79">
        <v>1.1021000000000001</v>
      </c>
      <c r="Z21" s="37">
        <v>1.1052</v>
      </c>
      <c r="AA21" s="43">
        <v>25.89</v>
      </c>
      <c r="AB21" s="43">
        <v>23.423999999999999</v>
      </c>
    </row>
    <row r="22" spans="1:28" ht="13.5" x14ac:dyDescent="0.25">
      <c r="A22" s="39">
        <v>19</v>
      </c>
      <c r="B22" s="40">
        <v>1</v>
      </c>
      <c r="C22" s="41">
        <v>5758.5</v>
      </c>
      <c r="D22" s="33">
        <f t="shared" si="14"/>
        <v>5202.8370075894472</v>
      </c>
      <c r="E22" s="34">
        <f t="shared" si="1"/>
        <v>134737.383</v>
      </c>
      <c r="F22" s="41">
        <v>1762.5</v>
      </c>
      <c r="G22" s="34">
        <f t="shared" si="2"/>
        <v>1592.428623057463</v>
      </c>
      <c r="H22" s="34">
        <f t="shared" si="3"/>
        <v>41238.974999999999</v>
      </c>
      <c r="I22" s="41">
        <v>1230</v>
      </c>
      <c r="J22" s="34">
        <f t="shared" si="4"/>
        <v>1111.3118901337189</v>
      </c>
      <c r="K22" s="34">
        <f t="shared" si="5"/>
        <v>28779.54</v>
      </c>
      <c r="L22" s="41">
        <v>2299</v>
      </c>
      <c r="M22" s="34">
        <f t="shared" si="6"/>
        <v>2077.1593783881458</v>
      </c>
      <c r="N22" s="34">
        <f t="shared" si="7"/>
        <v>53792.002</v>
      </c>
      <c r="O22" s="42">
        <v>17270</v>
      </c>
      <c r="P22" s="34">
        <f t="shared" si="8"/>
        <v>15603.541741958799</v>
      </c>
      <c r="Q22" s="34">
        <f t="shared" si="9"/>
        <v>404083.46</v>
      </c>
      <c r="R22" s="41">
        <v>2079</v>
      </c>
      <c r="S22" s="34">
        <f t="shared" si="10"/>
        <v>1878.3881460065052</v>
      </c>
      <c r="T22" s="34">
        <f t="shared" si="11"/>
        <v>48644.442000000003</v>
      </c>
      <c r="U22" s="42">
        <v>16525</v>
      </c>
      <c r="V22" s="34">
        <f t="shared" si="12"/>
        <v>14930.430068666426</v>
      </c>
      <c r="W22" s="34">
        <f t="shared" si="13"/>
        <v>386651.95</v>
      </c>
      <c r="X22" s="37">
        <v>1.1036999999999999</v>
      </c>
      <c r="Y22" s="79">
        <v>1.10375</v>
      </c>
      <c r="Z22" s="37">
        <v>1.1068</v>
      </c>
      <c r="AA22" s="43">
        <v>25.895</v>
      </c>
      <c r="AB22" s="43">
        <v>23.398</v>
      </c>
    </row>
    <row r="23" spans="1:28" ht="13.5" x14ac:dyDescent="0.25">
      <c r="A23" s="39">
        <v>20</v>
      </c>
      <c r="B23" s="40">
        <v>1</v>
      </c>
      <c r="C23" s="41">
        <v>5777.5</v>
      </c>
      <c r="D23" s="33">
        <f t="shared" si="14"/>
        <v>5236.5630381582523</v>
      </c>
      <c r="E23" s="34">
        <f t="shared" si="1"/>
        <v>135713.47499999998</v>
      </c>
      <c r="F23" s="41">
        <v>1766</v>
      </c>
      <c r="G23" s="34">
        <f t="shared" si="2"/>
        <v>1600.6525876914711</v>
      </c>
      <c r="H23" s="34">
        <f t="shared" si="3"/>
        <v>41483.339999999997</v>
      </c>
      <c r="I23" s="41">
        <v>1230</v>
      </c>
      <c r="J23" s="34">
        <f t="shared" si="4"/>
        <v>1114.8373062630292</v>
      </c>
      <c r="K23" s="34">
        <f t="shared" si="5"/>
        <v>28892.699999999997</v>
      </c>
      <c r="L23" s="41">
        <v>2310</v>
      </c>
      <c r="M23" s="34">
        <f t="shared" si="6"/>
        <v>2093.7188434695913</v>
      </c>
      <c r="N23" s="34">
        <f t="shared" si="7"/>
        <v>54261.899999999994</v>
      </c>
      <c r="O23" s="42">
        <v>17960</v>
      </c>
      <c r="P23" s="34">
        <f t="shared" si="8"/>
        <v>16278.437415027645</v>
      </c>
      <c r="Q23" s="34">
        <f t="shared" si="9"/>
        <v>421880.39999999997</v>
      </c>
      <c r="R23" s="41">
        <v>2107</v>
      </c>
      <c r="S23" s="34">
        <f t="shared" si="10"/>
        <v>1909.7253693465061</v>
      </c>
      <c r="T23" s="34">
        <f t="shared" si="11"/>
        <v>49493.43</v>
      </c>
      <c r="U23" s="42">
        <v>16425</v>
      </c>
      <c r="V23" s="34">
        <f t="shared" si="12"/>
        <v>14887.156711683134</v>
      </c>
      <c r="W23" s="34">
        <f t="shared" si="13"/>
        <v>385823.25</v>
      </c>
      <c r="X23" s="37">
        <v>1.1000000000000001</v>
      </c>
      <c r="Y23" s="79">
        <v>1.10015</v>
      </c>
      <c r="Z23" s="37">
        <v>1.1032999999999999</v>
      </c>
      <c r="AA23" s="43">
        <v>25.91</v>
      </c>
      <c r="AB23" s="43">
        <v>23.49</v>
      </c>
    </row>
    <row r="24" spans="1:28" ht="13.5" x14ac:dyDescent="0.25">
      <c r="A24" s="39">
        <v>21</v>
      </c>
      <c r="B24" s="40"/>
      <c r="C24" s="41"/>
      <c r="D24" s="33" t="str">
        <f t="shared" si="14"/>
        <v/>
      </c>
      <c r="E24" s="34" t="s">
        <v>2</v>
      </c>
      <c r="F24" s="41"/>
      <c r="G24" s="34" t="str">
        <f t="shared" si="2"/>
        <v/>
      </c>
      <c r="H24" s="34" t="s">
        <v>2</v>
      </c>
      <c r="I24" s="41"/>
      <c r="J24" s="34" t="str">
        <f t="shared" si="4"/>
        <v/>
      </c>
      <c r="K24" s="34" t="s">
        <v>2</v>
      </c>
      <c r="L24" s="41"/>
      <c r="M24" s="34" t="str">
        <f t="shared" si="6"/>
        <v/>
      </c>
      <c r="N24" s="34" t="s">
        <v>2</v>
      </c>
      <c r="O24" s="42"/>
      <c r="P24" s="34" t="str">
        <f t="shared" si="8"/>
        <v/>
      </c>
      <c r="Q24" s="34" t="s">
        <v>2</v>
      </c>
      <c r="R24" s="41"/>
      <c r="S24" s="34" t="str">
        <f t="shared" si="10"/>
        <v/>
      </c>
      <c r="T24" s="34" t="s">
        <v>2</v>
      </c>
      <c r="U24" s="42"/>
      <c r="V24" s="34" t="str">
        <f t="shared" si="12"/>
        <v/>
      </c>
      <c r="W24" s="34" t="s">
        <v>2</v>
      </c>
      <c r="X24" s="37"/>
      <c r="Y24" s="79"/>
      <c r="Z24" s="37"/>
      <c r="AA24" s="43"/>
      <c r="AB24" s="43"/>
    </row>
    <row r="25" spans="1:28" ht="13.5" x14ac:dyDescent="0.25">
      <c r="A25" s="39">
        <v>22</v>
      </c>
      <c r="B25" s="40"/>
      <c r="C25" s="41"/>
      <c r="D25" s="33" t="str">
        <f t="shared" si="14"/>
        <v/>
      </c>
      <c r="E25" s="34" t="s">
        <v>2</v>
      </c>
      <c r="F25" s="41"/>
      <c r="G25" s="34" t="str">
        <f t="shared" si="2"/>
        <v/>
      </c>
      <c r="H25" s="34" t="s">
        <v>2</v>
      </c>
      <c r="I25" s="41"/>
      <c r="J25" s="34" t="str">
        <f t="shared" si="4"/>
        <v/>
      </c>
      <c r="K25" s="34" t="s">
        <v>2</v>
      </c>
      <c r="L25" s="41"/>
      <c r="M25" s="34" t="str">
        <f t="shared" si="6"/>
        <v/>
      </c>
      <c r="N25" s="34" t="s">
        <v>2</v>
      </c>
      <c r="O25" s="42"/>
      <c r="P25" s="34" t="str">
        <f t="shared" si="8"/>
        <v/>
      </c>
      <c r="Q25" s="34" t="s">
        <v>2</v>
      </c>
      <c r="R25" s="41"/>
      <c r="S25" s="34" t="str">
        <f t="shared" si="10"/>
        <v/>
      </c>
      <c r="T25" s="34" t="s">
        <v>2</v>
      </c>
      <c r="U25" s="42"/>
      <c r="V25" s="34" t="str">
        <f t="shared" si="12"/>
        <v/>
      </c>
      <c r="W25" s="34" t="s">
        <v>2</v>
      </c>
      <c r="X25" s="37"/>
      <c r="Y25" s="79"/>
      <c r="Z25" s="37"/>
      <c r="AA25" s="43"/>
      <c r="AB25" s="43"/>
    </row>
    <row r="26" spans="1:28" ht="13.5" x14ac:dyDescent="0.25">
      <c r="A26" s="39">
        <v>23</v>
      </c>
      <c r="B26" s="40">
        <v>1</v>
      </c>
      <c r="C26" s="41">
        <v>5695</v>
      </c>
      <c r="D26" s="33">
        <f t="shared" si="14"/>
        <v>5184.3422849340004</v>
      </c>
      <c r="E26" s="34">
        <f t="shared" si="1"/>
        <v>134214.065</v>
      </c>
      <c r="F26" s="41">
        <v>1756</v>
      </c>
      <c r="G26" s="34">
        <f t="shared" si="2"/>
        <v>1598.5434683659535</v>
      </c>
      <c r="H26" s="34">
        <f t="shared" si="3"/>
        <v>41383.652000000002</v>
      </c>
      <c r="I26" s="41">
        <v>1220</v>
      </c>
      <c r="J26" s="34">
        <f t="shared" si="4"/>
        <v>1110.6053709604005</v>
      </c>
      <c r="K26" s="34">
        <f t="shared" si="5"/>
        <v>28751.74</v>
      </c>
      <c r="L26" s="41">
        <v>2302</v>
      </c>
      <c r="M26" s="34">
        <f t="shared" si="6"/>
        <v>2095.5848884842967</v>
      </c>
      <c r="N26" s="34">
        <f t="shared" si="7"/>
        <v>54251.234000000004</v>
      </c>
      <c r="O26" s="42">
        <v>17760</v>
      </c>
      <c r="P26" s="34">
        <f t="shared" si="8"/>
        <v>16167.501137915338</v>
      </c>
      <c r="Q26" s="34">
        <f t="shared" si="9"/>
        <v>418549.92</v>
      </c>
      <c r="R26" s="41">
        <v>2086</v>
      </c>
      <c r="S26" s="34">
        <f t="shared" si="10"/>
        <v>1898.9531178880291</v>
      </c>
      <c r="T26" s="34">
        <f t="shared" si="11"/>
        <v>49160.762000000002</v>
      </c>
      <c r="U26" s="42">
        <v>16600</v>
      </c>
      <c r="V26" s="34">
        <f t="shared" si="12"/>
        <v>15111.515703231678</v>
      </c>
      <c r="W26" s="34">
        <f t="shared" si="13"/>
        <v>391212.2</v>
      </c>
      <c r="X26" s="37">
        <v>1.0954999999999999</v>
      </c>
      <c r="Y26" s="79">
        <v>1.09545</v>
      </c>
      <c r="Z26" s="37">
        <v>1.0985</v>
      </c>
      <c r="AA26" s="43">
        <v>25.89</v>
      </c>
      <c r="AB26" s="43">
        <v>23.567</v>
      </c>
    </row>
    <row r="27" spans="1:28" ht="13.5" x14ac:dyDescent="0.25">
      <c r="A27" s="39">
        <v>24</v>
      </c>
      <c r="B27" s="40">
        <v>1</v>
      </c>
      <c r="C27" s="41">
        <v>5761</v>
      </c>
      <c r="D27" s="33">
        <f t="shared" si="14"/>
        <v>5236.3206689692779</v>
      </c>
      <c r="E27" s="34">
        <f t="shared" si="1"/>
        <v>135464.15400000001</v>
      </c>
      <c r="F27" s="41">
        <v>1751.5</v>
      </c>
      <c r="G27" s="34">
        <f t="shared" si="2"/>
        <v>1591.9832757680422</v>
      </c>
      <c r="H27" s="34">
        <f t="shared" si="3"/>
        <v>41184.771000000001</v>
      </c>
      <c r="I27" s="41">
        <v>1220</v>
      </c>
      <c r="J27" s="34">
        <f t="shared" si="4"/>
        <v>1108.8892928558444</v>
      </c>
      <c r="K27" s="34">
        <f t="shared" si="5"/>
        <v>28687.079999999998</v>
      </c>
      <c r="L27" s="41">
        <v>2314</v>
      </c>
      <c r="M27" s="34">
        <f t="shared" si="6"/>
        <v>2103.2539538265769</v>
      </c>
      <c r="N27" s="34">
        <f t="shared" si="7"/>
        <v>54411.396000000001</v>
      </c>
      <c r="O27" s="42">
        <v>17270</v>
      </c>
      <c r="P27" s="34">
        <f t="shared" si="8"/>
        <v>15697.14597345937</v>
      </c>
      <c r="Q27" s="34">
        <f t="shared" si="9"/>
        <v>406086.77999999997</v>
      </c>
      <c r="R27" s="41">
        <v>2054.5</v>
      </c>
      <c r="S27" s="34">
        <f t="shared" si="10"/>
        <v>1867.3877476822395</v>
      </c>
      <c r="T27" s="34">
        <f t="shared" si="11"/>
        <v>48309.512999999999</v>
      </c>
      <c r="U27" s="42">
        <v>16500</v>
      </c>
      <c r="V27" s="34">
        <f t="shared" si="12"/>
        <v>14997.273223050353</v>
      </c>
      <c r="W27" s="34">
        <f t="shared" si="13"/>
        <v>387981</v>
      </c>
      <c r="X27" s="37">
        <v>1.0972999999999999</v>
      </c>
      <c r="Y27" s="79">
        <v>1.0970500000000001</v>
      </c>
      <c r="Z27" s="37">
        <v>1.1002000000000001</v>
      </c>
      <c r="AA27" s="43">
        <v>25.87</v>
      </c>
      <c r="AB27" s="43">
        <v>23.513999999999999</v>
      </c>
    </row>
    <row r="28" spans="1:28" ht="13.5" x14ac:dyDescent="0.25">
      <c r="A28" s="39">
        <v>25</v>
      </c>
      <c r="B28" s="40">
        <v>1</v>
      </c>
      <c r="C28" s="41">
        <v>5718.5</v>
      </c>
      <c r="D28" s="33">
        <f t="shared" si="14"/>
        <v>5208.1056466302362</v>
      </c>
      <c r="E28" s="34">
        <f t="shared" si="1"/>
        <v>134670.67500000002</v>
      </c>
      <c r="F28" s="41">
        <v>1736</v>
      </c>
      <c r="G28" s="34">
        <f t="shared" si="2"/>
        <v>1581.0564663023679</v>
      </c>
      <c r="H28" s="34">
        <f t="shared" si="3"/>
        <v>40882.800000000003</v>
      </c>
      <c r="I28" s="41">
        <v>1185</v>
      </c>
      <c r="J28" s="34">
        <f t="shared" si="4"/>
        <v>1079.2349726775956</v>
      </c>
      <c r="K28" s="34">
        <f t="shared" si="5"/>
        <v>27906.75</v>
      </c>
      <c r="L28" s="41">
        <v>2288.5</v>
      </c>
      <c r="M28" s="34">
        <f t="shared" si="6"/>
        <v>2084.2440801457192</v>
      </c>
      <c r="N28" s="34">
        <f t="shared" si="7"/>
        <v>53894.175000000003</v>
      </c>
      <c r="O28" s="42">
        <v>17195</v>
      </c>
      <c r="P28" s="34">
        <f t="shared" si="8"/>
        <v>15660.291438979963</v>
      </c>
      <c r="Q28" s="34">
        <f t="shared" si="9"/>
        <v>404942.25</v>
      </c>
      <c r="R28" s="41">
        <v>2067.5</v>
      </c>
      <c r="S28" s="34">
        <f t="shared" si="10"/>
        <v>1882.9690346083787</v>
      </c>
      <c r="T28" s="34">
        <f t="shared" si="11"/>
        <v>48689.625</v>
      </c>
      <c r="U28" s="42">
        <v>16530</v>
      </c>
      <c r="V28" s="34">
        <f t="shared" si="12"/>
        <v>15054.644808743169</v>
      </c>
      <c r="W28" s="34">
        <f t="shared" si="13"/>
        <v>389281.5</v>
      </c>
      <c r="X28" s="37">
        <v>1.0952</v>
      </c>
      <c r="Y28" s="79">
        <v>1.0949500000000001</v>
      </c>
      <c r="Z28" s="37">
        <v>1.0980000000000001</v>
      </c>
      <c r="AA28" s="43">
        <v>25.86</v>
      </c>
      <c r="AB28" s="43">
        <v>23.55</v>
      </c>
    </row>
    <row r="29" spans="1:28" ht="13.5" x14ac:dyDescent="0.25">
      <c r="A29" s="39">
        <v>26</v>
      </c>
      <c r="B29" s="40">
        <v>1</v>
      </c>
      <c r="C29" s="41">
        <v>5757</v>
      </c>
      <c r="D29" s="33">
        <f t="shared" si="14"/>
        <v>5265.7093204061102</v>
      </c>
      <c r="E29" s="34">
        <f t="shared" si="1"/>
        <v>136072.45199999999</v>
      </c>
      <c r="F29" s="41">
        <v>1724</v>
      </c>
      <c r="G29" s="34">
        <f t="shared" si="2"/>
        <v>1576.877343821458</v>
      </c>
      <c r="H29" s="34">
        <f t="shared" si="3"/>
        <v>40748.464</v>
      </c>
      <c r="I29" s="41">
        <v>1190</v>
      </c>
      <c r="J29" s="34">
        <f t="shared" si="4"/>
        <v>1088.4478185310529</v>
      </c>
      <c r="K29" s="34">
        <f t="shared" si="5"/>
        <v>28126.84</v>
      </c>
      <c r="L29" s="41">
        <v>2338</v>
      </c>
      <c r="M29" s="34">
        <f t="shared" si="6"/>
        <v>2138.4798317021859</v>
      </c>
      <c r="N29" s="34">
        <f t="shared" si="7"/>
        <v>55260.968000000001</v>
      </c>
      <c r="O29" s="42">
        <v>17365</v>
      </c>
      <c r="P29" s="34">
        <f t="shared" si="8"/>
        <v>15883.106192261959</v>
      </c>
      <c r="Q29" s="34">
        <f t="shared" si="9"/>
        <v>410439.14</v>
      </c>
      <c r="R29" s="41">
        <v>2109</v>
      </c>
      <c r="S29" s="34">
        <f t="shared" si="10"/>
        <v>1929.022226287387</v>
      </c>
      <c r="T29" s="34">
        <f t="shared" si="11"/>
        <v>49848.324000000001</v>
      </c>
      <c r="U29" s="42">
        <v>16700</v>
      </c>
      <c r="V29" s="34">
        <f t="shared" si="12"/>
        <v>15274.855940729902</v>
      </c>
      <c r="W29" s="34">
        <f t="shared" si="13"/>
        <v>394721.2</v>
      </c>
      <c r="X29" s="37">
        <v>1.0908</v>
      </c>
      <c r="Y29" s="79">
        <v>1.0903499999999999</v>
      </c>
      <c r="Z29" s="37">
        <v>1.0932999999999999</v>
      </c>
      <c r="AA29" s="43">
        <v>25.85</v>
      </c>
      <c r="AB29" s="43">
        <v>23.635999999999999</v>
      </c>
    </row>
    <row r="30" spans="1:28" ht="13.5" x14ac:dyDescent="0.25">
      <c r="A30" s="39">
        <v>27</v>
      </c>
      <c r="B30" s="40">
        <v>1</v>
      </c>
      <c r="C30" s="41">
        <v>5714</v>
      </c>
      <c r="D30" s="33">
        <f t="shared" si="14"/>
        <v>5224.9451353328459</v>
      </c>
      <c r="E30" s="34">
        <f t="shared" si="1"/>
        <v>135038.962</v>
      </c>
      <c r="F30" s="41">
        <v>1713</v>
      </c>
      <c r="G30" s="34">
        <f t="shared" si="2"/>
        <v>1566.3862472567669</v>
      </c>
      <c r="H30" s="34">
        <f t="shared" si="3"/>
        <v>40483.328999999998</v>
      </c>
      <c r="I30" s="41">
        <v>1190</v>
      </c>
      <c r="J30" s="34">
        <f t="shared" si="4"/>
        <v>1088.14923189466</v>
      </c>
      <c r="K30" s="34">
        <f t="shared" si="5"/>
        <v>28123.27</v>
      </c>
      <c r="L30" s="41">
        <v>2336</v>
      </c>
      <c r="M30" s="34">
        <f t="shared" si="6"/>
        <v>2136.0643745427947</v>
      </c>
      <c r="N30" s="34">
        <f t="shared" si="7"/>
        <v>55206.687999999995</v>
      </c>
      <c r="O30" s="42">
        <v>17410</v>
      </c>
      <c r="P30" s="34">
        <f t="shared" si="8"/>
        <v>15919.897585954646</v>
      </c>
      <c r="Q30" s="34">
        <f t="shared" si="9"/>
        <v>411450.52999999997</v>
      </c>
      <c r="R30" s="41">
        <v>2068</v>
      </c>
      <c r="S30" s="34">
        <f t="shared" si="10"/>
        <v>1891.0021945866863</v>
      </c>
      <c r="T30" s="34">
        <f t="shared" si="11"/>
        <v>48873.044000000002</v>
      </c>
      <c r="U30" s="42">
        <v>16325</v>
      </c>
      <c r="V30" s="34">
        <f t="shared" si="12"/>
        <v>14927.761521580103</v>
      </c>
      <c r="W30" s="34">
        <f t="shared" si="13"/>
        <v>385808.72499999998</v>
      </c>
      <c r="X30" s="37">
        <v>1.0905</v>
      </c>
      <c r="Y30" s="79">
        <v>1.0905499999999999</v>
      </c>
      <c r="Z30" s="37">
        <v>1.0935999999999999</v>
      </c>
      <c r="AA30" s="43">
        <v>25.84</v>
      </c>
      <c r="AB30" s="43">
        <v>23.632999999999999</v>
      </c>
    </row>
    <row r="31" spans="1:28" ht="13.5" x14ac:dyDescent="0.25">
      <c r="A31" s="39">
        <v>28</v>
      </c>
      <c r="B31" s="40"/>
      <c r="C31" s="41"/>
      <c r="D31" s="33" t="str">
        <f t="shared" si="14"/>
        <v/>
      </c>
      <c r="E31" s="34" t="s">
        <v>2</v>
      </c>
      <c r="F31" s="41"/>
      <c r="G31" s="34" t="str">
        <f t="shared" si="2"/>
        <v/>
      </c>
      <c r="H31" s="34" t="s">
        <v>2</v>
      </c>
      <c r="I31" s="41"/>
      <c r="J31" s="34" t="str">
        <f t="shared" si="4"/>
        <v/>
      </c>
      <c r="K31" s="34" t="s">
        <v>2</v>
      </c>
      <c r="L31" s="41"/>
      <c r="M31" s="34" t="str">
        <f t="shared" si="6"/>
        <v/>
      </c>
      <c r="N31" s="34" t="s">
        <v>2</v>
      </c>
      <c r="O31" s="42"/>
      <c r="P31" s="34" t="str">
        <f t="shared" si="8"/>
        <v/>
      </c>
      <c r="Q31" s="34" t="s">
        <v>2</v>
      </c>
      <c r="R31" s="41"/>
      <c r="S31" s="34" t="str">
        <f t="shared" si="10"/>
        <v/>
      </c>
      <c r="T31" s="34" t="s">
        <v>2</v>
      </c>
      <c r="U31" s="42"/>
      <c r="V31" s="34" t="str">
        <f t="shared" si="12"/>
        <v/>
      </c>
      <c r="W31" s="34" t="s">
        <v>2</v>
      </c>
      <c r="X31" s="37"/>
      <c r="Y31" s="79"/>
      <c r="Z31" s="37"/>
      <c r="AA31" s="43"/>
      <c r="AB31" s="43"/>
    </row>
    <row r="32" spans="1:28" ht="13.5" x14ac:dyDescent="0.25">
      <c r="A32" s="39">
        <v>29</v>
      </c>
      <c r="B32" s="40"/>
      <c r="C32" s="41"/>
      <c r="D32" s="33" t="str">
        <f t="shared" si="14"/>
        <v/>
      </c>
      <c r="E32" s="34" t="s">
        <v>2</v>
      </c>
      <c r="F32" s="41"/>
      <c r="G32" s="34" t="str">
        <f t="shared" si="2"/>
        <v/>
      </c>
      <c r="H32" s="34" t="s">
        <v>2</v>
      </c>
      <c r="I32" s="41"/>
      <c r="J32" s="34" t="str">
        <f t="shared" si="4"/>
        <v/>
      </c>
      <c r="K32" s="34" t="s">
        <v>2</v>
      </c>
      <c r="L32" s="41"/>
      <c r="M32" s="34" t="str">
        <f t="shared" si="6"/>
        <v/>
      </c>
      <c r="N32" s="34" t="s">
        <v>2</v>
      </c>
      <c r="O32" s="42"/>
      <c r="P32" s="34" t="str">
        <f t="shared" si="8"/>
        <v/>
      </c>
      <c r="Q32" s="34" t="s">
        <v>2</v>
      </c>
      <c r="R32" s="41"/>
      <c r="S32" s="34" t="str">
        <f t="shared" si="10"/>
        <v/>
      </c>
      <c r="T32" s="34" t="s">
        <v>2</v>
      </c>
      <c r="U32" s="42"/>
      <c r="V32" s="34" t="str">
        <f t="shared" si="12"/>
        <v/>
      </c>
      <c r="W32" s="34" t="s">
        <v>2</v>
      </c>
      <c r="X32" s="37"/>
      <c r="Y32" s="79"/>
      <c r="Z32" s="37"/>
      <c r="AA32" s="43"/>
      <c r="AB32" s="43"/>
    </row>
    <row r="33" spans="1:28" ht="13.5" x14ac:dyDescent="0.25">
      <c r="A33" s="39">
        <v>30</v>
      </c>
      <c r="B33" s="40">
        <v>1</v>
      </c>
      <c r="C33" s="41">
        <v>5728</v>
      </c>
      <c r="D33" s="33">
        <f t="shared" si="14"/>
        <v>5251.1917858452516</v>
      </c>
      <c r="E33" s="34">
        <f t="shared" si="1"/>
        <v>135793.696</v>
      </c>
      <c r="F33" s="41">
        <v>1703.5</v>
      </c>
      <c r="G33" s="34">
        <f t="shared" si="2"/>
        <v>1561.6978364503118</v>
      </c>
      <c r="H33" s="34">
        <f t="shared" si="3"/>
        <v>40384.874499999998</v>
      </c>
      <c r="I33" s="41">
        <v>1175</v>
      </c>
      <c r="J33" s="34">
        <f t="shared" si="4"/>
        <v>1077.1910524385771</v>
      </c>
      <c r="K33" s="34">
        <f t="shared" si="5"/>
        <v>27855.725000000002</v>
      </c>
      <c r="L33" s="41">
        <v>2377</v>
      </c>
      <c r="M33" s="34">
        <f t="shared" si="6"/>
        <v>2179.1345801246794</v>
      </c>
      <c r="N33" s="34">
        <f t="shared" si="7"/>
        <v>56351.539000000004</v>
      </c>
      <c r="O33" s="42">
        <v>17570</v>
      </c>
      <c r="P33" s="34">
        <f t="shared" si="8"/>
        <v>16107.444077741107</v>
      </c>
      <c r="Q33" s="34">
        <f t="shared" si="9"/>
        <v>416531.99</v>
      </c>
      <c r="R33" s="41">
        <v>2085</v>
      </c>
      <c r="S33" s="34">
        <f t="shared" si="10"/>
        <v>1911.4411441144114</v>
      </c>
      <c r="T33" s="34">
        <f t="shared" si="11"/>
        <v>49429.095000000001</v>
      </c>
      <c r="U33" s="42">
        <v>16055</v>
      </c>
      <c r="V33" s="34">
        <f t="shared" si="12"/>
        <v>14718.555188852219</v>
      </c>
      <c r="W33" s="34">
        <f t="shared" si="13"/>
        <v>380615.88500000001</v>
      </c>
      <c r="X33" s="37">
        <v>1.0859000000000001</v>
      </c>
      <c r="Y33" s="79">
        <v>1.08785</v>
      </c>
      <c r="Z33" s="37">
        <v>1.0908</v>
      </c>
      <c r="AA33" s="43">
        <v>25.815000000000001</v>
      </c>
      <c r="AB33" s="43">
        <v>23.707000000000001</v>
      </c>
    </row>
    <row r="34" spans="1:28" ht="14.25" thickBot="1" x14ac:dyDescent="0.3">
      <c r="A34" s="44">
        <v>31</v>
      </c>
      <c r="B34" s="40"/>
      <c r="C34" s="41"/>
      <c r="D34" s="33" t="str">
        <f t="shared" si="14"/>
        <v/>
      </c>
      <c r="E34" s="34" t="s">
        <v>2</v>
      </c>
      <c r="F34" s="41"/>
      <c r="G34" s="34" t="str">
        <f t="shared" si="2"/>
        <v/>
      </c>
      <c r="H34" s="34" t="s">
        <v>2</v>
      </c>
      <c r="I34" s="41"/>
      <c r="J34" s="34" t="str">
        <f t="shared" si="4"/>
        <v/>
      </c>
      <c r="K34" s="34" t="s">
        <v>2</v>
      </c>
      <c r="L34" s="41"/>
      <c r="M34" s="34" t="str">
        <f t="shared" si="6"/>
        <v/>
      </c>
      <c r="N34" s="34" t="s">
        <v>2</v>
      </c>
      <c r="O34" s="42"/>
      <c r="P34" s="34" t="str">
        <f t="shared" si="8"/>
        <v/>
      </c>
      <c r="Q34" s="34" t="s">
        <v>2</v>
      </c>
      <c r="R34" s="41"/>
      <c r="S34" s="34" t="str">
        <f t="shared" si="10"/>
        <v/>
      </c>
      <c r="T34" s="34" t="s">
        <v>2</v>
      </c>
      <c r="U34" s="42"/>
      <c r="V34" s="34" t="str">
        <f t="shared" si="12"/>
        <v/>
      </c>
      <c r="W34" s="34" t="s">
        <v>2</v>
      </c>
      <c r="X34" s="37"/>
      <c r="Y34" s="79"/>
      <c r="Z34" s="37"/>
      <c r="AA34" s="43"/>
      <c r="AB34" s="43"/>
    </row>
    <row r="35" spans="1:28" ht="15" thickBot="1" x14ac:dyDescent="0.35">
      <c r="A35" s="45"/>
      <c r="B35" s="46">
        <f>SUM(B4:B34)</f>
        <v>21</v>
      </c>
      <c r="C35" s="81">
        <f>SUM(C4:C34)/B35</f>
        <v>5745.4761904761908</v>
      </c>
      <c r="D35" s="47">
        <f>SUM(D4:D34)/B35</f>
        <v>5220.8043514627079</v>
      </c>
      <c r="E35" s="47">
        <f>SUM(E4:E34)/B35</f>
        <v>135053.35902380949</v>
      </c>
      <c r="F35" s="81">
        <f>SUM(F4:F34)/B35</f>
        <v>1749.5952380952381</v>
      </c>
      <c r="G35" s="47">
        <f>SUM(G4:G34)/B35</f>
        <v>1589.8050028975558</v>
      </c>
      <c r="H35" s="47">
        <f>SUM(H4:H34)/B35</f>
        <v>41125.662095238091</v>
      </c>
      <c r="I35" s="81">
        <f>SUM(I4:I34)/B35</f>
        <v>1179.1904761904761</v>
      </c>
      <c r="J35" s="47">
        <f>SUM(J4:J34)/B35</f>
        <v>1071.5119458019351</v>
      </c>
      <c r="K35" s="47">
        <f>SUM(K4:K34)/B35</f>
        <v>27718.626380952381</v>
      </c>
      <c r="L35" s="81">
        <f>SUM(L4:L34)/B35</f>
        <v>2319.6428571428573</v>
      </c>
      <c r="M35" s="47">
        <f>SUM(M4:M34)/B35</f>
        <v>2107.8437697866766</v>
      </c>
      <c r="N35" s="47">
        <f>SUM(N4:N34)/B35</f>
        <v>54526.240452380975</v>
      </c>
      <c r="O35" s="81">
        <f>SUM(O4:O34)/B35</f>
        <v>17673.095238095237</v>
      </c>
      <c r="P35" s="47">
        <f>SUM(P4:P34)/B35</f>
        <v>16059.877784639209</v>
      </c>
      <c r="Q35" s="47">
        <f>SUM(Q4:Q34)/B35</f>
        <v>415443.49523809535</v>
      </c>
      <c r="R35" s="81">
        <f>SUM(R4:R34)/B35</f>
        <v>2070.8571428571427</v>
      </c>
      <c r="S35" s="47">
        <f>SUM(S4:S34)/B35</f>
        <v>1881.782143549081</v>
      </c>
      <c r="T35" s="47">
        <f>SUM(T4:T34)/B35</f>
        <v>48678.612619047621</v>
      </c>
      <c r="U35" s="80">
        <f>SUM(U4:U34)/B35</f>
        <v>16839.761904761905</v>
      </c>
      <c r="V35" s="47">
        <f>SUM(V4:V34)/B35</f>
        <v>15301.724845084087</v>
      </c>
      <c r="W35" s="47">
        <f>SUM(W4:W34)/B35</f>
        <v>395828.59619047621</v>
      </c>
      <c r="X35" s="84">
        <f>SUM(X4:X34)/B35</f>
        <v>1.097390476190476</v>
      </c>
      <c r="Y35" s="55"/>
      <c r="Z35" s="82">
        <f>SUM(Z4:Z34)/B35</f>
        <v>1.1004857142857143</v>
      </c>
      <c r="AA35" s="83">
        <f>SUM(AA4:AA34)/B35</f>
        <v>25.866666666666674</v>
      </c>
      <c r="AB35" s="83">
        <f>SUM(AB4:AB34)/B35</f>
        <v>23.50680952380953</v>
      </c>
    </row>
    <row r="36" spans="1:28" ht="14.25" x14ac:dyDescent="0.3">
      <c r="A36" s="48"/>
      <c r="B36" s="49"/>
      <c r="C36" s="50"/>
      <c r="D36" s="50"/>
      <c r="E36" s="50"/>
      <c r="F36" s="50"/>
      <c r="G36" s="50"/>
      <c r="H36" s="50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2" t="s">
        <v>18</v>
      </c>
      <c r="Y36" s="52"/>
      <c r="Z36" s="53"/>
      <c r="AA36" s="52"/>
      <c r="AB36" s="52"/>
    </row>
  </sheetData>
  <phoneticPr fontId="0" type="noConversion"/>
  <pageMargins left="0.78740157480314965" right="0.78740157480314965" top="0.53" bottom="0.87" header="0.4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workbookViewId="0">
      <selection activeCell="F35" sqref="F35"/>
    </sheetView>
  </sheetViews>
  <sheetFormatPr defaultRowHeight="12.75" x14ac:dyDescent="0.2"/>
  <cols>
    <col min="1" max="1" width="8.42578125" customWidth="1"/>
    <col min="2" max="2" width="5.85546875" customWidth="1"/>
    <col min="5" max="5" width="10.140625" bestFit="1" customWidth="1"/>
    <col min="8" max="8" width="10.140625" bestFit="1" customWidth="1"/>
    <col min="11" max="11" width="10.140625" bestFit="1" customWidth="1"/>
    <col min="14" max="14" width="10.140625" bestFit="1" customWidth="1"/>
    <col min="15" max="15" width="10.5703125" bestFit="1" customWidth="1"/>
  </cols>
  <sheetData>
    <row r="1" spans="1:16" ht="14.25" x14ac:dyDescent="0.3">
      <c r="A1" s="54" t="s">
        <v>26</v>
      </c>
      <c r="B1" s="1">
        <v>2019</v>
      </c>
      <c r="C1" s="2" t="s">
        <v>20</v>
      </c>
      <c r="D1" s="3"/>
      <c r="E1" s="4"/>
      <c r="F1" s="62" t="s">
        <v>21</v>
      </c>
      <c r="G1" s="3"/>
      <c r="H1" s="3"/>
      <c r="I1" s="62" t="s">
        <v>22</v>
      </c>
      <c r="J1" s="3"/>
      <c r="K1" s="3"/>
      <c r="L1" s="2" t="s">
        <v>23</v>
      </c>
      <c r="M1" s="3"/>
      <c r="N1" s="4"/>
      <c r="O1" s="63" t="s">
        <v>19</v>
      </c>
      <c r="P1" s="64" t="s">
        <v>0</v>
      </c>
    </row>
    <row r="2" spans="1:16" ht="14.25" x14ac:dyDescent="0.3">
      <c r="A2" s="9" t="s">
        <v>3</v>
      </c>
      <c r="B2" s="59" t="s">
        <v>1</v>
      </c>
      <c r="C2" s="10" t="s">
        <v>9</v>
      </c>
      <c r="D2" s="11" t="s">
        <v>5</v>
      </c>
      <c r="E2" s="12" t="s">
        <v>10</v>
      </c>
      <c r="F2" s="10" t="s">
        <v>9</v>
      </c>
      <c r="G2" s="11" t="s">
        <v>5</v>
      </c>
      <c r="H2" s="11" t="s">
        <v>10</v>
      </c>
      <c r="I2" s="10" t="s">
        <v>9</v>
      </c>
      <c r="J2" s="11" t="s">
        <v>5</v>
      </c>
      <c r="K2" s="11" t="s">
        <v>10</v>
      </c>
      <c r="L2" s="10" t="s">
        <v>9</v>
      </c>
      <c r="M2" s="11" t="s">
        <v>5</v>
      </c>
      <c r="N2" s="12" t="s">
        <v>10</v>
      </c>
      <c r="O2" s="16" t="s">
        <v>4</v>
      </c>
      <c r="P2" s="65" t="s">
        <v>8</v>
      </c>
    </row>
    <row r="3" spans="1:16" ht="15" thickBot="1" x14ac:dyDescent="0.35">
      <c r="A3" s="18" t="s">
        <v>2</v>
      </c>
      <c r="B3" s="60" t="s">
        <v>25</v>
      </c>
      <c r="C3" s="19"/>
      <c r="D3" s="20"/>
      <c r="E3" s="21"/>
      <c r="F3" s="19"/>
      <c r="G3" s="20"/>
      <c r="H3" s="21"/>
      <c r="I3" s="19"/>
      <c r="J3" s="20"/>
      <c r="K3" s="21"/>
      <c r="L3" s="19"/>
      <c r="M3" s="20"/>
      <c r="N3" s="23"/>
      <c r="O3" s="27" t="s">
        <v>2</v>
      </c>
      <c r="P3" s="58"/>
    </row>
    <row r="4" spans="1:16" ht="13.5" x14ac:dyDescent="0.25">
      <c r="A4" s="30">
        <v>1</v>
      </c>
      <c r="B4" s="31"/>
      <c r="C4" s="32"/>
      <c r="D4" s="33" t="str">
        <f t="shared" ref="D4:D34" si="0">IF(C4=0,"",C4/O4)</f>
        <v/>
      </c>
      <c r="E4" s="34" t="s">
        <v>2</v>
      </c>
      <c r="F4" s="32"/>
      <c r="G4" s="33" t="str">
        <f t="shared" ref="G4:G29" si="1">IF(F4=0,"",F4/O4)</f>
        <v/>
      </c>
      <c r="H4" s="34" t="s">
        <v>2</v>
      </c>
      <c r="I4" s="32"/>
      <c r="J4" s="33" t="str">
        <f t="shared" ref="J4:J29" si="2">IF(I4=0,"",I4/O4)</f>
        <v/>
      </c>
      <c r="K4" s="34" t="s">
        <v>2</v>
      </c>
      <c r="L4" s="32"/>
      <c r="M4" s="33" t="str">
        <f t="shared" ref="M4:M29" si="3">IF(L4=0,"",L4/O4)</f>
        <v/>
      </c>
      <c r="N4" s="34" t="s">
        <v>2</v>
      </c>
      <c r="O4" s="36"/>
      <c r="P4" s="38"/>
    </row>
    <row r="5" spans="1:16" ht="13.5" x14ac:dyDescent="0.25">
      <c r="A5" s="39">
        <v>2</v>
      </c>
      <c r="B5" s="40">
        <v>1</v>
      </c>
      <c r="C5" s="41">
        <v>5609.5</v>
      </c>
      <c r="D5" s="33">
        <f t="shared" si="0"/>
        <v>5113.9575166377972</v>
      </c>
      <c r="E5" s="34">
        <f t="shared" ref="E5:E33" si="4">C5*P5</f>
        <v>132563.704</v>
      </c>
      <c r="F5" s="41">
        <v>5610.5</v>
      </c>
      <c r="G5" s="33">
        <f t="shared" si="1"/>
        <v>5114.8691767708997</v>
      </c>
      <c r="H5" s="34">
        <f t="shared" ref="H5:H29" si="5">F5*P5</f>
        <v>132587.33600000001</v>
      </c>
      <c r="I5" s="41">
        <v>5636</v>
      </c>
      <c r="J5" s="33">
        <f t="shared" si="2"/>
        <v>5138.1165101650104</v>
      </c>
      <c r="K5" s="34">
        <f t="shared" ref="K5:K29" si="6">I5*P5</f>
        <v>133189.95200000002</v>
      </c>
      <c r="L5" s="41">
        <v>5637</v>
      </c>
      <c r="M5" s="33">
        <f t="shared" si="3"/>
        <v>5139.0281702981129</v>
      </c>
      <c r="N5" s="34">
        <f t="shared" ref="N5:N29" si="7">L5*P5</f>
        <v>133213.584</v>
      </c>
      <c r="O5" s="37">
        <v>1.0969</v>
      </c>
      <c r="P5" s="43">
        <v>23.632000000000001</v>
      </c>
    </row>
    <row r="6" spans="1:16" ht="13.5" x14ac:dyDescent="0.25">
      <c r="A6" s="39">
        <v>3</v>
      </c>
      <c r="B6" s="40">
        <v>1</v>
      </c>
      <c r="C6" s="41">
        <v>5536</v>
      </c>
      <c r="D6" s="33">
        <f t="shared" si="0"/>
        <v>5061.7171070677523</v>
      </c>
      <c r="E6" s="34">
        <f t="shared" si="4"/>
        <v>131009.44</v>
      </c>
      <c r="F6" s="41">
        <v>5537</v>
      </c>
      <c r="G6" s="33">
        <f t="shared" si="1"/>
        <v>5062.6314345798673</v>
      </c>
      <c r="H6" s="34">
        <f t="shared" si="5"/>
        <v>131033.105</v>
      </c>
      <c r="I6" s="41">
        <v>5560</v>
      </c>
      <c r="J6" s="33">
        <f t="shared" si="2"/>
        <v>5083.6609673585081</v>
      </c>
      <c r="K6" s="34">
        <f t="shared" si="6"/>
        <v>131577.4</v>
      </c>
      <c r="L6" s="41">
        <v>5562</v>
      </c>
      <c r="M6" s="33">
        <f t="shared" si="3"/>
        <v>5085.4896223827382</v>
      </c>
      <c r="N6" s="34">
        <f t="shared" si="7"/>
        <v>131624.72999999998</v>
      </c>
      <c r="O6" s="37">
        <v>1.0936999999999999</v>
      </c>
      <c r="P6" s="43">
        <v>23.664999999999999</v>
      </c>
    </row>
    <row r="7" spans="1:16" ht="13.5" x14ac:dyDescent="0.25">
      <c r="A7" s="39">
        <v>4</v>
      </c>
      <c r="B7" s="40">
        <v>1</v>
      </c>
      <c r="C7" s="41">
        <v>5662</v>
      </c>
      <c r="D7" s="33">
        <f t="shared" si="0"/>
        <v>5140.2632773490695</v>
      </c>
      <c r="E7" s="34">
        <f t="shared" si="4"/>
        <v>132739.92799999999</v>
      </c>
      <c r="F7" s="41">
        <v>5663</v>
      </c>
      <c r="G7" s="33">
        <f t="shared" si="1"/>
        <v>5141.1711302768954</v>
      </c>
      <c r="H7" s="34">
        <f t="shared" si="5"/>
        <v>132763.372</v>
      </c>
      <c r="I7" s="41">
        <v>5689</v>
      </c>
      <c r="J7" s="33">
        <f t="shared" si="2"/>
        <v>5164.7753064003637</v>
      </c>
      <c r="K7" s="34">
        <f t="shared" si="6"/>
        <v>133372.916</v>
      </c>
      <c r="L7" s="41">
        <v>5691</v>
      </c>
      <c r="M7" s="33">
        <f t="shared" si="3"/>
        <v>5166.5910122560144</v>
      </c>
      <c r="N7" s="34">
        <f t="shared" si="7"/>
        <v>133419.804</v>
      </c>
      <c r="O7" s="37">
        <v>1.1014999999999999</v>
      </c>
      <c r="P7" s="43">
        <v>23.443999999999999</v>
      </c>
    </row>
    <row r="8" spans="1:16" ht="13.5" x14ac:dyDescent="0.25">
      <c r="A8" s="39">
        <v>5</v>
      </c>
      <c r="B8" s="40">
        <v>1</v>
      </c>
      <c r="C8" s="41">
        <v>5776.5</v>
      </c>
      <c r="D8" s="33">
        <f t="shared" si="0"/>
        <v>5220.0433761069944</v>
      </c>
      <c r="E8" s="34">
        <f t="shared" si="4"/>
        <v>135048.7935</v>
      </c>
      <c r="F8" s="41">
        <v>5777</v>
      </c>
      <c r="G8" s="33">
        <f t="shared" si="1"/>
        <v>5220.4952105548527</v>
      </c>
      <c r="H8" s="34">
        <f t="shared" si="5"/>
        <v>135060.48300000001</v>
      </c>
      <c r="I8" s="41">
        <v>5801</v>
      </c>
      <c r="J8" s="33">
        <f t="shared" si="2"/>
        <v>5242.1832640520515</v>
      </c>
      <c r="K8" s="34">
        <f t="shared" si="6"/>
        <v>135621.579</v>
      </c>
      <c r="L8" s="41">
        <v>5802</v>
      </c>
      <c r="M8" s="33">
        <f t="shared" si="3"/>
        <v>5243.0869329477682</v>
      </c>
      <c r="N8" s="34">
        <f t="shared" si="7"/>
        <v>135644.95800000001</v>
      </c>
      <c r="O8" s="37">
        <v>1.1066</v>
      </c>
      <c r="P8" s="43">
        <v>23.379000000000001</v>
      </c>
    </row>
    <row r="9" spans="1:16" ht="13.5" x14ac:dyDescent="0.25">
      <c r="A9" s="39">
        <v>6</v>
      </c>
      <c r="B9" s="40">
        <v>1</v>
      </c>
      <c r="C9" s="41">
        <v>5787</v>
      </c>
      <c r="D9" s="33">
        <f t="shared" si="0"/>
        <v>5250.4082743603694</v>
      </c>
      <c r="E9" s="34">
        <f t="shared" si="4"/>
        <v>135554.68799999999</v>
      </c>
      <c r="F9" s="41">
        <v>5787.5</v>
      </c>
      <c r="G9" s="33">
        <f t="shared" si="1"/>
        <v>5250.8619125385585</v>
      </c>
      <c r="H9" s="34">
        <f t="shared" si="5"/>
        <v>135566.39999999999</v>
      </c>
      <c r="I9" s="41">
        <v>5812</v>
      </c>
      <c r="J9" s="33">
        <f t="shared" si="2"/>
        <v>5273.0901832698237</v>
      </c>
      <c r="K9" s="34">
        <f t="shared" si="6"/>
        <v>136140.288</v>
      </c>
      <c r="L9" s="41">
        <v>2814</v>
      </c>
      <c r="M9" s="33">
        <f t="shared" si="3"/>
        <v>2553.0756668481217</v>
      </c>
      <c r="N9" s="34">
        <f t="shared" si="7"/>
        <v>65915.135999999999</v>
      </c>
      <c r="O9" s="37">
        <v>1.1022000000000001</v>
      </c>
      <c r="P9" s="43">
        <v>23.423999999999999</v>
      </c>
    </row>
    <row r="10" spans="1:16" ht="13.5" x14ac:dyDescent="0.25">
      <c r="A10" s="39">
        <v>7</v>
      </c>
      <c r="B10" s="40"/>
      <c r="C10" s="41"/>
      <c r="D10" s="33" t="str">
        <f t="shared" si="0"/>
        <v/>
      </c>
      <c r="E10" s="34" t="s">
        <v>2</v>
      </c>
      <c r="F10" s="41"/>
      <c r="G10" s="33" t="str">
        <f t="shared" si="1"/>
        <v/>
      </c>
      <c r="H10" s="34" t="s">
        <v>2</v>
      </c>
      <c r="I10" s="41"/>
      <c r="J10" s="33" t="str">
        <f t="shared" si="2"/>
        <v/>
      </c>
      <c r="K10" s="34" t="s">
        <v>2</v>
      </c>
      <c r="L10" s="41"/>
      <c r="M10" s="33" t="str">
        <f t="shared" si="3"/>
        <v/>
      </c>
      <c r="N10" s="34" t="s">
        <v>2</v>
      </c>
      <c r="O10" s="37"/>
      <c r="P10" s="43"/>
    </row>
    <row r="11" spans="1:16" ht="13.5" x14ac:dyDescent="0.25">
      <c r="A11" s="39">
        <v>8</v>
      </c>
      <c r="B11" s="40"/>
      <c r="C11" s="41"/>
      <c r="D11" s="33" t="str">
        <f t="shared" si="0"/>
        <v/>
      </c>
      <c r="E11" s="34" t="s">
        <v>2</v>
      </c>
      <c r="F11" s="41"/>
      <c r="G11" s="33" t="str">
        <f t="shared" si="1"/>
        <v/>
      </c>
      <c r="H11" s="34" t="s">
        <v>2</v>
      </c>
      <c r="I11" s="41"/>
      <c r="J11" s="33" t="str">
        <f t="shared" si="2"/>
        <v/>
      </c>
      <c r="K11" s="34" t="s">
        <v>2</v>
      </c>
      <c r="L11" s="41"/>
      <c r="M11" s="33" t="str">
        <f t="shared" si="3"/>
        <v/>
      </c>
      <c r="N11" s="34" t="s">
        <v>2</v>
      </c>
      <c r="O11" s="37"/>
      <c r="P11" s="43"/>
    </row>
    <row r="12" spans="1:16" ht="13.5" x14ac:dyDescent="0.25">
      <c r="A12" s="39">
        <v>9</v>
      </c>
      <c r="B12" s="40">
        <v>1</v>
      </c>
      <c r="C12" s="41">
        <v>5770</v>
      </c>
      <c r="D12" s="33">
        <f t="shared" si="0"/>
        <v>5227.8698921808464</v>
      </c>
      <c r="E12" s="34">
        <f t="shared" si="4"/>
        <v>135196.87</v>
      </c>
      <c r="F12" s="41">
        <v>5771</v>
      </c>
      <c r="G12" s="33">
        <f t="shared" si="1"/>
        <v>5228.7759354897171</v>
      </c>
      <c r="H12" s="34">
        <f t="shared" si="5"/>
        <v>135220.30100000001</v>
      </c>
      <c r="I12" s="41">
        <v>5793</v>
      </c>
      <c r="J12" s="33">
        <f t="shared" si="2"/>
        <v>5248.7088882848602</v>
      </c>
      <c r="K12" s="34">
        <f t="shared" si="6"/>
        <v>135735.783</v>
      </c>
      <c r="L12" s="41">
        <v>5795</v>
      </c>
      <c r="M12" s="33">
        <f t="shared" si="3"/>
        <v>5250.5209749026008</v>
      </c>
      <c r="N12" s="34">
        <f t="shared" si="7"/>
        <v>135782.64500000002</v>
      </c>
      <c r="O12" s="37">
        <v>1.1036999999999999</v>
      </c>
      <c r="P12" s="43">
        <v>23.431000000000001</v>
      </c>
    </row>
    <row r="13" spans="1:16" ht="13.5" x14ac:dyDescent="0.25">
      <c r="A13" s="39">
        <v>10</v>
      </c>
      <c r="B13" s="40">
        <v>1</v>
      </c>
      <c r="C13" s="41">
        <v>5737.5</v>
      </c>
      <c r="D13" s="33">
        <f t="shared" si="0"/>
        <v>5198.4234846425661</v>
      </c>
      <c r="E13" s="34">
        <f t="shared" si="4"/>
        <v>134435.36250000002</v>
      </c>
      <c r="F13" s="41">
        <v>5738</v>
      </c>
      <c r="G13" s="33">
        <f t="shared" si="1"/>
        <v>5198.8765062970015</v>
      </c>
      <c r="H13" s="34">
        <f t="shared" si="5"/>
        <v>134447.07800000001</v>
      </c>
      <c r="I13" s="41">
        <v>5765</v>
      </c>
      <c r="J13" s="33">
        <f t="shared" si="2"/>
        <v>5223.3396756364955</v>
      </c>
      <c r="K13" s="34">
        <f t="shared" si="6"/>
        <v>135079.715</v>
      </c>
      <c r="L13" s="41">
        <v>5767</v>
      </c>
      <c r="M13" s="33">
        <f t="shared" si="3"/>
        <v>5225.151762254236</v>
      </c>
      <c r="N13" s="34">
        <f t="shared" si="7"/>
        <v>135126.57700000002</v>
      </c>
      <c r="O13" s="37">
        <v>1.1036999999999999</v>
      </c>
      <c r="P13" s="43">
        <v>23.431000000000001</v>
      </c>
    </row>
    <row r="14" spans="1:16" ht="13.5" x14ac:dyDescent="0.25">
      <c r="A14" s="39">
        <v>11</v>
      </c>
      <c r="B14" s="40">
        <v>1</v>
      </c>
      <c r="C14" s="41">
        <v>5763</v>
      </c>
      <c r="D14" s="33">
        <f t="shared" si="0"/>
        <v>5240.043644298963</v>
      </c>
      <c r="E14" s="34">
        <f t="shared" si="4"/>
        <v>135470.84100000001</v>
      </c>
      <c r="F14" s="41">
        <v>5765</v>
      </c>
      <c r="G14" s="33">
        <f t="shared" si="1"/>
        <v>5241.862156755773</v>
      </c>
      <c r="H14" s="34">
        <f t="shared" si="5"/>
        <v>135517.85500000001</v>
      </c>
      <c r="I14" s="41">
        <v>5793</v>
      </c>
      <c r="J14" s="33">
        <f t="shared" si="2"/>
        <v>5267.3213311511181</v>
      </c>
      <c r="K14" s="34">
        <f t="shared" si="6"/>
        <v>136176.05100000001</v>
      </c>
      <c r="L14" s="41">
        <v>5795</v>
      </c>
      <c r="M14" s="33">
        <f t="shared" si="3"/>
        <v>5269.139843607928</v>
      </c>
      <c r="N14" s="34">
        <f t="shared" si="7"/>
        <v>136223.065</v>
      </c>
      <c r="O14" s="37">
        <v>1.0998000000000001</v>
      </c>
      <c r="P14" s="43">
        <v>23.507000000000001</v>
      </c>
    </row>
    <row r="15" spans="1:16" ht="13.5" x14ac:dyDescent="0.25">
      <c r="A15" s="39">
        <v>12</v>
      </c>
      <c r="B15" s="40">
        <v>1</v>
      </c>
      <c r="C15" s="41">
        <v>5842</v>
      </c>
      <c r="D15" s="33">
        <f t="shared" si="0"/>
        <v>5326.8897601896597</v>
      </c>
      <c r="E15" s="34">
        <f t="shared" si="4"/>
        <v>137666.73000000001</v>
      </c>
      <c r="F15" s="41">
        <v>5842.5</v>
      </c>
      <c r="G15" s="33">
        <f t="shared" si="1"/>
        <v>5327.3456733837875</v>
      </c>
      <c r="H15" s="34">
        <f t="shared" si="5"/>
        <v>137678.51250000001</v>
      </c>
      <c r="I15" s="41">
        <v>5870</v>
      </c>
      <c r="J15" s="33">
        <f t="shared" si="2"/>
        <v>5352.4208990608186</v>
      </c>
      <c r="K15" s="34">
        <f t="shared" si="6"/>
        <v>138326.55000000002</v>
      </c>
      <c r="L15" s="41">
        <v>5875</v>
      </c>
      <c r="M15" s="33">
        <f t="shared" si="3"/>
        <v>5356.9800310020973</v>
      </c>
      <c r="N15" s="34">
        <f t="shared" si="7"/>
        <v>138444.375</v>
      </c>
      <c r="O15" s="37">
        <v>1.0967</v>
      </c>
      <c r="P15" s="43">
        <v>23.565000000000001</v>
      </c>
    </row>
    <row r="16" spans="1:16" ht="13.5" x14ac:dyDescent="0.25">
      <c r="A16" s="39">
        <v>13</v>
      </c>
      <c r="B16" s="40">
        <v>1</v>
      </c>
      <c r="C16" s="41">
        <v>5868</v>
      </c>
      <c r="D16" s="33">
        <f t="shared" si="0"/>
        <v>5285.0580924074575</v>
      </c>
      <c r="E16" s="34">
        <f t="shared" si="4"/>
        <v>136642.24800000002</v>
      </c>
      <c r="F16" s="41">
        <v>5870</v>
      </c>
      <c r="G16" s="33">
        <f t="shared" si="1"/>
        <v>5286.8594073673776</v>
      </c>
      <c r="H16" s="34">
        <f t="shared" si="5"/>
        <v>136688.82</v>
      </c>
      <c r="I16" s="41">
        <v>5895</v>
      </c>
      <c r="J16" s="33">
        <f t="shared" si="2"/>
        <v>5309.3758443663874</v>
      </c>
      <c r="K16" s="34">
        <f t="shared" si="6"/>
        <v>137270.97</v>
      </c>
      <c r="L16" s="41">
        <v>5896</v>
      </c>
      <c r="M16" s="33">
        <f t="shared" si="3"/>
        <v>5310.2765018463479</v>
      </c>
      <c r="N16" s="34">
        <f t="shared" si="7"/>
        <v>137294.25599999999</v>
      </c>
      <c r="O16" s="37">
        <v>1.1103000000000001</v>
      </c>
      <c r="P16" s="43">
        <v>23.286000000000001</v>
      </c>
    </row>
    <row r="17" spans="1:16" ht="13.5" x14ac:dyDescent="0.25">
      <c r="A17" s="39">
        <v>14</v>
      </c>
      <c r="B17" s="40"/>
      <c r="C17" s="41"/>
      <c r="D17" s="33" t="str">
        <f t="shared" si="0"/>
        <v/>
      </c>
      <c r="E17" s="34" t="s">
        <v>2</v>
      </c>
      <c r="F17" s="41"/>
      <c r="G17" s="33" t="str">
        <f t="shared" si="1"/>
        <v/>
      </c>
      <c r="H17" s="34" t="s">
        <v>2</v>
      </c>
      <c r="I17" s="41"/>
      <c r="J17" s="33" t="str">
        <f t="shared" si="2"/>
        <v/>
      </c>
      <c r="K17" s="34" t="s">
        <v>2</v>
      </c>
      <c r="L17" s="41"/>
      <c r="M17" s="33" t="str">
        <f t="shared" si="3"/>
        <v/>
      </c>
      <c r="N17" s="34" t="s">
        <v>2</v>
      </c>
      <c r="O17" s="37"/>
      <c r="P17" s="43"/>
    </row>
    <row r="18" spans="1:16" ht="13.5" x14ac:dyDescent="0.25">
      <c r="A18" s="39">
        <v>15</v>
      </c>
      <c r="B18" s="40"/>
      <c r="C18" s="41"/>
      <c r="D18" s="33" t="str">
        <f t="shared" si="0"/>
        <v/>
      </c>
      <c r="E18" s="34" t="s">
        <v>2</v>
      </c>
      <c r="F18" s="41"/>
      <c r="G18" s="33" t="str">
        <f t="shared" si="1"/>
        <v/>
      </c>
      <c r="H18" s="34" t="s">
        <v>2</v>
      </c>
      <c r="I18" s="41"/>
      <c r="J18" s="33" t="str">
        <f t="shared" si="2"/>
        <v/>
      </c>
      <c r="K18" s="34" t="s">
        <v>2</v>
      </c>
      <c r="L18" s="41"/>
      <c r="M18" s="33" t="str">
        <f t="shared" si="3"/>
        <v/>
      </c>
      <c r="N18" s="34" t="s">
        <v>2</v>
      </c>
      <c r="O18" s="37"/>
      <c r="P18" s="43"/>
    </row>
    <row r="19" spans="1:16" ht="13.5" x14ac:dyDescent="0.25">
      <c r="A19" s="39">
        <v>16</v>
      </c>
      <c r="B19" s="40">
        <v>1</v>
      </c>
      <c r="C19" s="41">
        <v>5876</v>
      </c>
      <c r="D19" s="33">
        <f t="shared" si="0"/>
        <v>5327.2892112420668</v>
      </c>
      <c r="E19" s="34">
        <f t="shared" si="4"/>
        <v>137856.83599999998</v>
      </c>
      <c r="F19" s="41">
        <v>5877</v>
      </c>
      <c r="G19" s="33">
        <f t="shared" si="1"/>
        <v>5328.195829555757</v>
      </c>
      <c r="H19" s="34">
        <f t="shared" si="5"/>
        <v>137880.29699999999</v>
      </c>
      <c r="I19" s="41">
        <v>5907</v>
      </c>
      <c r="J19" s="33">
        <f t="shared" si="2"/>
        <v>5355.3943789664554</v>
      </c>
      <c r="K19" s="34">
        <f t="shared" si="6"/>
        <v>138584.12699999998</v>
      </c>
      <c r="L19" s="41">
        <v>5907.5</v>
      </c>
      <c r="M19" s="33">
        <f t="shared" si="3"/>
        <v>5355.8476881233</v>
      </c>
      <c r="N19" s="34">
        <f t="shared" si="7"/>
        <v>138595.85749999998</v>
      </c>
      <c r="O19" s="37">
        <v>1.103</v>
      </c>
      <c r="P19" s="43">
        <v>23.460999999999999</v>
      </c>
    </row>
    <row r="20" spans="1:16" ht="13.5" x14ac:dyDescent="0.25">
      <c r="A20" s="39">
        <v>17</v>
      </c>
      <c r="B20" s="40">
        <v>1</v>
      </c>
      <c r="C20" s="41">
        <v>5761</v>
      </c>
      <c r="D20" s="33">
        <f t="shared" si="0"/>
        <v>5225.8708272859212</v>
      </c>
      <c r="E20" s="34">
        <f t="shared" si="4"/>
        <v>135377.739</v>
      </c>
      <c r="F20" s="41">
        <v>5762</v>
      </c>
      <c r="G20" s="33">
        <f t="shared" si="1"/>
        <v>5226.7779390420901</v>
      </c>
      <c r="H20" s="34">
        <f t="shared" si="5"/>
        <v>135401.23799999998</v>
      </c>
      <c r="I20" s="41">
        <v>5796</v>
      </c>
      <c r="J20" s="33">
        <f t="shared" si="2"/>
        <v>5257.6197387518141</v>
      </c>
      <c r="K20" s="34">
        <f t="shared" si="6"/>
        <v>136200.204</v>
      </c>
      <c r="L20" s="41">
        <v>5797</v>
      </c>
      <c r="M20" s="33">
        <f t="shared" si="3"/>
        <v>5258.5268505079821</v>
      </c>
      <c r="N20" s="34">
        <f t="shared" si="7"/>
        <v>136223.70299999998</v>
      </c>
      <c r="O20" s="37">
        <v>1.1024</v>
      </c>
      <c r="P20" s="43">
        <v>23.498999999999999</v>
      </c>
    </row>
    <row r="21" spans="1:16" ht="13.5" x14ac:dyDescent="0.25">
      <c r="A21" s="39">
        <v>18</v>
      </c>
      <c r="B21" s="40">
        <v>1</v>
      </c>
      <c r="C21" s="41">
        <v>5744</v>
      </c>
      <c r="D21" s="33">
        <f t="shared" si="0"/>
        <v>5197.2493666304745</v>
      </c>
      <c r="E21" s="34">
        <f t="shared" si="4"/>
        <v>134547.45600000001</v>
      </c>
      <c r="F21" s="41">
        <v>5745</v>
      </c>
      <c r="G21" s="33">
        <f t="shared" si="1"/>
        <v>5198.154180238871</v>
      </c>
      <c r="H21" s="34">
        <f t="shared" si="5"/>
        <v>134570.88</v>
      </c>
      <c r="I21" s="41">
        <v>5777</v>
      </c>
      <c r="J21" s="33">
        <f t="shared" si="2"/>
        <v>5227.1082157075643</v>
      </c>
      <c r="K21" s="34">
        <f t="shared" si="6"/>
        <v>135320.448</v>
      </c>
      <c r="L21" s="41">
        <v>5780</v>
      </c>
      <c r="M21" s="33">
        <f t="shared" si="3"/>
        <v>5229.8226565327541</v>
      </c>
      <c r="N21" s="34">
        <f t="shared" si="7"/>
        <v>135390.72</v>
      </c>
      <c r="O21" s="37">
        <v>1.1052</v>
      </c>
      <c r="P21" s="43">
        <v>23.423999999999999</v>
      </c>
    </row>
    <row r="22" spans="1:16" ht="13.5" x14ac:dyDescent="0.25">
      <c r="A22" s="39">
        <v>19</v>
      </c>
      <c r="B22" s="40">
        <v>1</v>
      </c>
      <c r="C22" s="41">
        <v>5758</v>
      </c>
      <c r="D22" s="33">
        <f t="shared" si="0"/>
        <v>5202.3852547885799</v>
      </c>
      <c r="E22" s="34">
        <f t="shared" si="4"/>
        <v>134725.68400000001</v>
      </c>
      <c r="F22" s="41">
        <v>5758.5</v>
      </c>
      <c r="G22" s="33">
        <f t="shared" si="1"/>
        <v>5202.8370075894472</v>
      </c>
      <c r="H22" s="34">
        <f t="shared" si="5"/>
        <v>134737.383</v>
      </c>
      <c r="I22" s="41">
        <v>5785</v>
      </c>
      <c r="J22" s="33">
        <f t="shared" si="2"/>
        <v>5226.7799060354173</v>
      </c>
      <c r="K22" s="34">
        <f t="shared" si="6"/>
        <v>135357.43</v>
      </c>
      <c r="L22" s="41">
        <v>5790</v>
      </c>
      <c r="M22" s="33">
        <f t="shared" si="3"/>
        <v>5231.2974340440915</v>
      </c>
      <c r="N22" s="34">
        <f t="shared" si="7"/>
        <v>135474.41999999998</v>
      </c>
      <c r="O22" s="37">
        <v>1.1068</v>
      </c>
      <c r="P22" s="43">
        <v>23.398</v>
      </c>
    </row>
    <row r="23" spans="1:16" ht="13.5" x14ac:dyDescent="0.25">
      <c r="A23" s="39">
        <v>20</v>
      </c>
      <c r="B23" s="40">
        <v>1</v>
      </c>
      <c r="C23" s="41">
        <v>5777</v>
      </c>
      <c r="D23" s="33">
        <f t="shared" si="0"/>
        <v>5236.1098522613975</v>
      </c>
      <c r="E23" s="34">
        <f t="shared" si="4"/>
        <v>135701.72999999998</v>
      </c>
      <c r="F23" s="41">
        <v>5777.5</v>
      </c>
      <c r="G23" s="33">
        <f t="shared" si="1"/>
        <v>5236.5630381582523</v>
      </c>
      <c r="H23" s="34">
        <f t="shared" si="5"/>
        <v>135713.47499999998</v>
      </c>
      <c r="I23" s="41">
        <v>5804</v>
      </c>
      <c r="J23" s="33">
        <f t="shared" si="2"/>
        <v>5260.581890691562</v>
      </c>
      <c r="K23" s="34">
        <f t="shared" si="6"/>
        <v>136335.96</v>
      </c>
      <c r="L23" s="41">
        <v>5805</v>
      </c>
      <c r="M23" s="33">
        <f t="shared" si="3"/>
        <v>5261.4882624852717</v>
      </c>
      <c r="N23" s="34">
        <f t="shared" si="7"/>
        <v>136359.44999999998</v>
      </c>
      <c r="O23" s="37">
        <v>1.1032999999999999</v>
      </c>
      <c r="P23" s="43">
        <v>23.49</v>
      </c>
    </row>
    <row r="24" spans="1:16" ht="13.5" x14ac:dyDescent="0.25">
      <c r="A24" s="39">
        <v>21</v>
      </c>
      <c r="B24" s="40"/>
      <c r="C24" s="41"/>
      <c r="D24" s="33" t="str">
        <f t="shared" si="0"/>
        <v/>
      </c>
      <c r="E24" s="34"/>
      <c r="F24" s="41"/>
      <c r="G24" s="33" t="str">
        <f t="shared" si="1"/>
        <v/>
      </c>
      <c r="H24" s="34"/>
      <c r="I24" s="41"/>
      <c r="J24" s="33" t="str">
        <f t="shared" si="2"/>
        <v/>
      </c>
      <c r="K24" s="34"/>
      <c r="L24" s="41"/>
      <c r="M24" s="33" t="str">
        <f t="shared" si="3"/>
        <v/>
      </c>
      <c r="N24" s="34"/>
      <c r="O24" s="37"/>
      <c r="P24" s="43"/>
    </row>
    <row r="25" spans="1:16" ht="13.5" x14ac:dyDescent="0.25">
      <c r="A25" s="39">
        <v>22</v>
      </c>
      <c r="B25" s="40"/>
      <c r="C25" s="41"/>
      <c r="D25" s="33" t="str">
        <f t="shared" si="0"/>
        <v/>
      </c>
      <c r="E25" s="34"/>
      <c r="F25" s="41"/>
      <c r="G25" s="33" t="str">
        <f t="shared" si="1"/>
        <v/>
      </c>
      <c r="H25" s="34"/>
      <c r="I25" s="41"/>
      <c r="J25" s="33" t="str">
        <f t="shared" si="2"/>
        <v/>
      </c>
      <c r="K25" s="34"/>
      <c r="L25" s="41"/>
      <c r="M25" s="33" t="str">
        <f t="shared" si="3"/>
        <v/>
      </c>
      <c r="N25" s="34"/>
      <c r="O25" s="37"/>
      <c r="P25" s="43"/>
    </row>
    <row r="26" spans="1:16" ht="13.5" x14ac:dyDescent="0.25">
      <c r="A26" s="39">
        <v>23</v>
      </c>
      <c r="B26" s="40">
        <v>1</v>
      </c>
      <c r="C26" s="41">
        <v>5694</v>
      </c>
      <c r="D26" s="33">
        <f t="shared" si="0"/>
        <v>5183.4319526627214</v>
      </c>
      <c r="E26" s="34">
        <f t="shared" si="4"/>
        <v>134190.49799999999</v>
      </c>
      <c r="F26" s="41">
        <v>5695</v>
      </c>
      <c r="G26" s="33">
        <f t="shared" si="1"/>
        <v>5184.3422849340004</v>
      </c>
      <c r="H26" s="34">
        <f t="shared" si="5"/>
        <v>134214.065</v>
      </c>
      <c r="I26" s="41">
        <v>5725</v>
      </c>
      <c r="J26" s="33">
        <f t="shared" si="2"/>
        <v>5211.6522530723714</v>
      </c>
      <c r="K26" s="34">
        <f t="shared" si="6"/>
        <v>134921.07500000001</v>
      </c>
      <c r="L26" s="41">
        <v>5728</v>
      </c>
      <c r="M26" s="33">
        <f t="shared" si="3"/>
        <v>5214.3832498862084</v>
      </c>
      <c r="N26" s="34">
        <f t="shared" si="7"/>
        <v>134991.77600000001</v>
      </c>
      <c r="O26" s="37">
        <v>1.0985</v>
      </c>
      <c r="P26" s="43">
        <v>23.567</v>
      </c>
    </row>
    <row r="27" spans="1:16" ht="13.5" x14ac:dyDescent="0.25">
      <c r="A27" s="39">
        <v>24</v>
      </c>
      <c r="B27" s="40">
        <v>1</v>
      </c>
      <c r="C27" s="41">
        <v>5760</v>
      </c>
      <c r="D27" s="33">
        <f t="shared" si="0"/>
        <v>5235.411743319396</v>
      </c>
      <c r="E27" s="34">
        <f t="shared" si="4"/>
        <v>135440.63999999998</v>
      </c>
      <c r="F27" s="41">
        <v>5761</v>
      </c>
      <c r="G27" s="33">
        <f t="shared" si="1"/>
        <v>5236.3206689692779</v>
      </c>
      <c r="H27" s="34">
        <f t="shared" si="5"/>
        <v>135464.15400000001</v>
      </c>
      <c r="I27" s="41">
        <v>5789</v>
      </c>
      <c r="J27" s="33">
        <f t="shared" si="2"/>
        <v>5261.7705871659691</v>
      </c>
      <c r="K27" s="34">
        <f t="shared" si="6"/>
        <v>136122.546</v>
      </c>
      <c r="L27" s="41">
        <v>5790</v>
      </c>
      <c r="M27" s="33">
        <f t="shared" si="3"/>
        <v>5262.679512815851</v>
      </c>
      <c r="N27" s="34">
        <f t="shared" si="7"/>
        <v>136146.06</v>
      </c>
      <c r="O27" s="37">
        <v>1.1002000000000001</v>
      </c>
      <c r="P27" s="43">
        <v>23.513999999999999</v>
      </c>
    </row>
    <row r="28" spans="1:16" ht="13.5" x14ac:dyDescent="0.25">
      <c r="A28" s="39">
        <v>25</v>
      </c>
      <c r="B28" s="40">
        <v>1</v>
      </c>
      <c r="C28" s="41">
        <v>5718</v>
      </c>
      <c r="D28" s="33">
        <f t="shared" si="0"/>
        <v>5207.6502732240433</v>
      </c>
      <c r="E28" s="34">
        <f t="shared" si="4"/>
        <v>134658.9</v>
      </c>
      <c r="F28" s="41">
        <v>5718.5</v>
      </c>
      <c r="G28" s="33">
        <f t="shared" si="1"/>
        <v>5208.1056466302362</v>
      </c>
      <c r="H28" s="34">
        <f t="shared" si="5"/>
        <v>134670.67500000002</v>
      </c>
      <c r="I28" s="41">
        <v>5745</v>
      </c>
      <c r="J28" s="33">
        <f t="shared" si="2"/>
        <v>5232.2404371584698</v>
      </c>
      <c r="K28" s="34">
        <f t="shared" si="6"/>
        <v>135294.75</v>
      </c>
      <c r="L28" s="41">
        <v>5750</v>
      </c>
      <c r="M28" s="33">
        <f t="shared" si="3"/>
        <v>5236.7941712204001</v>
      </c>
      <c r="N28" s="34">
        <f t="shared" si="7"/>
        <v>135412.5</v>
      </c>
      <c r="O28" s="37">
        <v>1.0980000000000001</v>
      </c>
      <c r="P28" s="43">
        <v>23.55</v>
      </c>
    </row>
    <row r="29" spans="1:16" ht="13.5" x14ac:dyDescent="0.25">
      <c r="A29" s="39">
        <v>26</v>
      </c>
      <c r="B29" s="40">
        <v>1</v>
      </c>
      <c r="C29" s="41">
        <v>5755</v>
      </c>
      <c r="D29" s="33">
        <f t="shared" si="0"/>
        <v>5263.8799963413521</v>
      </c>
      <c r="E29" s="34">
        <f t="shared" si="4"/>
        <v>136025.18</v>
      </c>
      <c r="F29" s="41">
        <v>5757</v>
      </c>
      <c r="G29" s="33">
        <f t="shared" si="1"/>
        <v>5265.7093204061102</v>
      </c>
      <c r="H29" s="34">
        <f t="shared" si="5"/>
        <v>136072.45199999999</v>
      </c>
      <c r="I29" s="41">
        <v>5790</v>
      </c>
      <c r="J29" s="33">
        <f t="shared" si="2"/>
        <v>5295.8931674746182</v>
      </c>
      <c r="K29" s="34">
        <f t="shared" si="6"/>
        <v>136852.44</v>
      </c>
      <c r="L29" s="41">
        <v>5792</v>
      </c>
      <c r="M29" s="33">
        <f t="shared" si="3"/>
        <v>5297.7224915393763</v>
      </c>
      <c r="N29" s="34">
        <f t="shared" si="7"/>
        <v>136899.712</v>
      </c>
      <c r="O29" s="37">
        <v>1.0932999999999999</v>
      </c>
      <c r="P29" s="43">
        <v>23.635999999999999</v>
      </c>
    </row>
    <row r="30" spans="1:16" ht="13.5" x14ac:dyDescent="0.25">
      <c r="A30" s="39">
        <v>27</v>
      </c>
      <c r="B30" s="40">
        <v>1</v>
      </c>
      <c r="C30" s="66">
        <v>5713</v>
      </c>
      <c r="D30" s="67">
        <f t="shared" si="0"/>
        <v>5224.0307242136068</v>
      </c>
      <c r="E30" s="34">
        <f t="shared" si="4"/>
        <v>135015.329</v>
      </c>
      <c r="F30" s="41">
        <v>5714</v>
      </c>
      <c r="G30" s="33">
        <f>IF(F30=0,"",F30/O30)</f>
        <v>5224.9451353328459</v>
      </c>
      <c r="H30" s="34">
        <f>F30*P30</f>
        <v>135038.962</v>
      </c>
      <c r="I30" s="41">
        <v>5741</v>
      </c>
      <c r="J30" s="33">
        <f>IF(I30=0,"",I30/O30)</f>
        <v>5249.6342355523047</v>
      </c>
      <c r="K30" s="34">
        <f>I30*P30</f>
        <v>135677.05299999999</v>
      </c>
      <c r="L30" s="41">
        <v>5743</v>
      </c>
      <c r="M30" s="33">
        <f>IF(L30=0,"",L30/O30)</f>
        <v>5251.4630577907828</v>
      </c>
      <c r="N30" s="34">
        <f>L30*P30</f>
        <v>135724.31899999999</v>
      </c>
      <c r="O30" s="37">
        <v>1.0935999999999999</v>
      </c>
      <c r="P30" s="43">
        <v>23.632999999999999</v>
      </c>
    </row>
    <row r="31" spans="1:16" ht="13.5" x14ac:dyDescent="0.25">
      <c r="A31" s="39">
        <v>28</v>
      </c>
      <c r="B31" s="40"/>
      <c r="C31" s="41"/>
      <c r="D31" s="33" t="str">
        <f>IF(C31=0,"",C31/O31)</f>
        <v/>
      </c>
      <c r="E31" s="34"/>
      <c r="F31" s="41"/>
      <c r="G31" s="33" t="str">
        <f>IF(F31=0,"",F31/O31)</f>
        <v/>
      </c>
      <c r="H31" s="34"/>
      <c r="I31" s="41"/>
      <c r="J31" s="33" t="str">
        <f>IF(I31=0,"",I31/O31)</f>
        <v/>
      </c>
      <c r="K31" s="34"/>
      <c r="L31" s="41"/>
      <c r="M31" s="33" t="str">
        <f>IF(L31=0,"",L31/O31)</f>
        <v/>
      </c>
      <c r="N31" s="34"/>
      <c r="O31" s="37"/>
      <c r="P31" s="43"/>
    </row>
    <row r="32" spans="1:16" ht="13.5" x14ac:dyDescent="0.25">
      <c r="A32" s="39">
        <v>29</v>
      </c>
      <c r="B32" s="40"/>
      <c r="C32" s="41"/>
      <c r="D32" s="33" t="str">
        <f t="shared" si="0"/>
        <v/>
      </c>
      <c r="E32" s="34"/>
      <c r="F32" s="41"/>
      <c r="G32" s="33" t="str">
        <f>IF(F32=0,"",F32/O32)</f>
        <v/>
      </c>
      <c r="H32" s="34"/>
      <c r="I32" s="41"/>
      <c r="J32" s="33" t="str">
        <f>IF(I32=0,"",I32/O32)</f>
        <v/>
      </c>
      <c r="K32" s="34"/>
      <c r="L32" s="41"/>
      <c r="M32" s="33" t="str">
        <f>IF(L32=0,"",L32/O32)</f>
        <v/>
      </c>
      <c r="N32" s="34"/>
      <c r="O32" s="37"/>
      <c r="P32" s="43"/>
    </row>
    <row r="33" spans="1:16" ht="13.5" x14ac:dyDescent="0.25">
      <c r="A33" s="39">
        <v>30</v>
      </c>
      <c r="B33" s="40">
        <v>1</v>
      </c>
      <c r="C33" s="41">
        <v>5727</v>
      </c>
      <c r="D33" s="33">
        <f t="shared" si="0"/>
        <v>5250.2750275027502</v>
      </c>
      <c r="E33" s="34">
        <f t="shared" si="4"/>
        <v>135769.989</v>
      </c>
      <c r="F33" s="41">
        <v>5728</v>
      </c>
      <c r="G33" s="33">
        <f>IF(F33=0,"",F33/O33)</f>
        <v>5251.1917858452516</v>
      </c>
      <c r="H33" s="34">
        <f>F33*P33</f>
        <v>135793.696</v>
      </c>
      <c r="I33" s="41">
        <v>5759</v>
      </c>
      <c r="J33" s="33">
        <f>IF(I33=0,"",I33/O33)</f>
        <v>5279.6112944627794</v>
      </c>
      <c r="K33" s="34">
        <f>I33*P33</f>
        <v>136528.61300000001</v>
      </c>
      <c r="L33" s="41">
        <v>5761</v>
      </c>
      <c r="M33" s="33">
        <f>IF(L33=0,"",L33/O33)</f>
        <v>5281.4448111477814</v>
      </c>
      <c r="N33" s="34">
        <f>L33*P33</f>
        <v>136576.027</v>
      </c>
      <c r="O33" s="37">
        <v>1.0908</v>
      </c>
      <c r="P33" s="43">
        <v>23.707000000000001</v>
      </c>
    </row>
    <row r="34" spans="1:16" ht="14.25" thickBot="1" x14ac:dyDescent="0.3">
      <c r="A34" s="70">
        <v>31</v>
      </c>
      <c r="B34" s="71"/>
      <c r="C34" s="72"/>
      <c r="D34" s="33" t="str">
        <f t="shared" si="0"/>
        <v/>
      </c>
      <c r="E34" s="34"/>
      <c r="F34" s="72"/>
      <c r="G34" s="33" t="str">
        <f>IF(F34=0,"",F34/O34)</f>
        <v/>
      </c>
      <c r="H34" s="34"/>
      <c r="I34" s="72"/>
      <c r="J34" s="33" t="str">
        <f>IF(I34=0,"",I34/O34)</f>
        <v/>
      </c>
      <c r="K34" s="34"/>
      <c r="L34" s="72"/>
      <c r="M34" s="33" t="str">
        <f>IF(L34=0,"",L34/O34)</f>
        <v/>
      </c>
      <c r="N34" s="34"/>
      <c r="O34" s="73"/>
      <c r="P34" s="74"/>
    </row>
    <row r="35" spans="1:16" ht="15" thickBot="1" x14ac:dyDescent="0.35">
      <c r="A35" s="45"/>
      <c r="B35" s="46">
        <f>SUM(B4:B34)</f>
        <v>21</v>
      </c>
      <c r="C35" s="68">
        <f>SUM(C4:C34)/B35</f>
        <v>5744.5</v>
      </c>
      <c r="D35" s="69">
        <f>SUM(D4:D34)/B35</f>
        <v>5219.9170787958947</v>
      </c>
      <c r="E35" s="69">
        <f>SUM(E4:E34)/B35</f>
        <v>135030.40885714287</v>
      </c>
      <c r="F35" s="81">
        <f>SUM(F4:F34)/B35</f>
        <v>5745.4761904761908</v>
      </c>
      <c r="G35" s="69">
        <f>SUM(G4:G34)/B35</f>
        <v>5220.8043514627079</v>
      </c>
      <c r="H35" s="69">
        <f>SUM(H4:H34)/B35</f>
        <v>135053.35902380949</v>
      </c>
      <c r="I35" s="68">
        <f>SUM(I4:I34)/B35</f>
        <v>5772.9523809523807</v>
      </c>
      <c r="J35" s="69">
        <f>SUM(J4:J34)/B35</f>
        <v>5245.775189275465</v>
      </c>
      <c r="K35" s="69">
        <f>SUM(K4:K34)/B35</f>
        <v>135699.32619047619</v>
      </c>
      <c r="L35" s="68">
        <f>SUM(L4:L34)/B35</f>
        <v>5632.2619047619046</v>
      </c>
      <c r="M35" s="47">
        <f>SUM(M4:M34)/B35</f>
        <v>5118.1338430685601</v>
      </c>
      <c r="N35" s="47">
        <f>SUM(N4:N34)/B35</f>
        <v>132403.98449999999</v>
      </c>
      <c r="O35" s="82">
        <f>SUM(O4:O34)/B35</f>
        <v>1.1004857142857143</v>
      </c>
      <c r="P35" s="85">
        <f>SUM(P4:P34)/B35</f>
        <v>23.50680952380953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Září 2019</vt:lpstr>
      <vt:lpstr>Cu</vt:lpstr>
    </vt:vector>
  </TitlesOfParts>
  <Company>MTC Trading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Jokešová Eva</dc:creator>
  <cp:lastModifiedBy>Kropackova</cp:lastModifiedBy>
  <cp:lastPrinted>2019-10-01T08:55:25Z</cp:lastPrinted>
  <dcterms:created xsi:type="dcterms:W3CDTF">2004-09-28T09:31:55Z</dcterms:created>
  <dcterms:modified xsi:type="dcterms:W3CDTF">2019-10-01T08:56:49Z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-256669142</vt:i4>
  </property>
  <property fmtid="{D5CDD505-2E9C-101B-9397-08002B2CF9AE}" pid="3" name="_EmailSubject">
    <vt:lpwstr>10 Oct 2004.xls</vt:lpwstr>
  </property>
  <property fmtid="{D5CDD505-2E9C-101B-9397-08002B2CF9AE}" pid="4" name="_AuthorEmail">
    <vt:lpwstr>Radovan.Pospisil@green.cz</vt:lpwstr>
  </property>
  <property fmtid="{D5CDD505-2E9C-101B-9397-08002B2CF9AE}" pid="5" name="_AuthorEmailDisplayName">
    <vt:lpwstr>Radovan Pospisil</vt:lpwstr>
  </property>
  <property fmtid="{D5CDD505-2E9C-101B-9397-08002B2CF9AE}" pid="6" name="_ReviewingToolsShownOnce">
    <vt:lpwstr/>
  </property>
</Properties>
</file>