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1\LME 2021\"/>
    </mc:Choice>
  </mc:AlternateContent>
  <xr:revisionPtr revIDLastSave="0" documentId="13_ncr:1_{0059ACA1-FD4C-43F7-BA41-CBAB466C4ED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Říjen 2021" sheetId="1" r:id="rId1"/>
    <sheet name="Cu" sheetId="2" r:id="rId2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2" l="1"/>
  <c r="W4" i="1"/>
  <c r="W10" i="1"/>
  <c r="W11" i="1"/>
  <c r="W17" i="1"/>
  <c r="W18" i="1"/>
  <c r="W24" i="1"/>
  <c r="W25" i="1"/>
  <c r="W31" i="1"/>
  <c r="W32" i="1"/>
  <c r="T4" i="1"/>
  <c r="T10" i="1"/>
  <c r="T11" i="1"/>
  <c r="T17" i="1"/>
  <c r="T18" i="1"/>
  <c r="T24" i="1"/>
  <c r="T25" i="1"/>
  <c r="T31" i="1"/>
  <c r="T32" i="1"/>
  <c r="Q4" i="1"/>
  <c r="Q10" i="1"/>
  <c r="Q11" i="1"/>
  <c r="Q17" i="1"/>
  <c r="Q18" i="1"/>
  <c r="Q24" i="1"/>
  <c r="Q25" i="1"/>
  <c r="Q31" i="1"/>
  <c r="Q32" i="1"/>
  <c r="N4" i="1"/>
  <c r="N10" i="1"/>
  <c r="N11" i="1"/>
  <c r="N17" i="1"/>
  <c r="N18" i="1"/>
  <c r="N24" i="1"/>
  <c r="N25" i="1"/>
  <c r="N31" i="1"/>
  <c r="N32" i="1"/>
  <c r="K4" i="1"/>
  <c r="K10" i="1"/>
  <c r="K11" i="1"/>
  <c r="K17" i="1"/>
  <c r="K18" i="1"/>
  <c r="K24" i="1"/>
  <c r="K25" i="1"/>
  <c r="K31" i="1"/>
  <c r="K32" i="1"/>
  <c r="H4" i="1"/>
  <c r="H10" i="1"/>
  <c r="H11" i="1"/>
  <c r="H17" i="1"/>
  <c r="H18" i="1"/>
  <c r="H24" i="1"/>
  <c r="H25" i="1"/>
  <c r="H31" i="1" l="1"/>
  <c r="H32" i="1"/>
  <c r="D18" i="1"/>
  <c r="E4" i="1"/>
  <c r="E10" i="1"/>
  <c r="E11" i="1"/>
  <c r="E17" i="1"/>
  <c r="E18" i="1"/>
  <c r="E24" i="1"/>
  <c r="E25" i="1"/>
  <c r="E31" i="1"/>
  <c r="E32" i="1"/>
  <c r="M4" i="2"/>
  <c r="M5" i="2"/>
  <c r="M6" i="2"/>
  <c r="M7" i="2"/>
  <c r="M8" i="2"/>
  <c r="M9" i="2"/>
  <c r="N4" i="2"/>
  <c r="N7" i="2"/>
  <c r="N8" i="2"/>
  <c r="N9" i="2"/>
  <c r="N10" i="2"/>
  <c r="N11" i="2"/>
  <c r="N17" i="2"/>
  <c r="N18" i="2"/>
  <c r="N24" i="2"/>
  <c r="N25" i="2"/>
  <c r="N31" i="2"/>
  <c r="N32" i="2" l="1"/>
  <c r="J4" i="2"/>
  <c r="J5" i="2"/>
  <c r="J6" i="2"/>
  <c r="J7" i="2"/>
  <c r="J8" i="2"/>
  <c r="J9" i="2"/>
  <c r="K4" i="2"/>
  <c r="K7" i="2"/>
  <c r="K8" i="2"/>
  <c r="K9" i="2"/>
  <c r="K10" i="2"/>
  <c r="K11" i="2"/>
  <c r="K17" i="2"/>
  <c r="K18" i="2"/>
  <c r="K24" i="2"/>
  <c r="K25" i="2"/>
  <c r="K31" i="2"/>
  <c r="K32" i="2"/>
  <c r="G4" i="2"/>
  <c r="G5" i="2"/>
  <c r="G6" i="2"/>
  <c r="G7" i="2"/>
  <c r="G8" i="2"/>
  <c r="G9" i="2"/>
  <c r="G10" i="2"/>
  <c r="D9" i="2"/>
  <c r="D10" i="2"/>
  <c r="D11" i="2"/>
  <c r="D12" i="2"/>
  <c r="D13" i="2"/>
  <c r="D14" i="2"/>
  <c r="D15" i="2"/>
  <c r="H4" i="2"/>
  <c r="H7" i="2"/>
  <c r="H8" i="2"/>
  <c r="H9" i="2"/>
  <c r="H10" i="2"/>
  <c r="H11" i="2"/>
  <c r="H17" i="2"/>
  <c r="H18" i="2"/>
  <c r="H24" i="2"/>
  <c r="H25" i="2"/>
  <c r="H31" i="2"/>
  <c r="H32" i="2"/>
  <c r="D8" i="2"/>
  <c r="D7" i="2"/>
  <c r="D6" i="2"/>
  <c r="D5" i="2"/>
  <c r="D4" i="2"/>
  <c r="E7" i="2"/>
  <c r="E4" i="2"/>
  <c r="E8" i="2"/>
  <c r="E9" i="2"/>
  <c r="E10" i="2"/>
  <c r="E11" i="2"/>
  <c r="E17" i="2"/>
  <c r="E18" i="2"/>
  <c r="E24" i="2"/>
  <c r="E25" i="2"/>
  <c r="E32" i="2"/>
  <c r="E31" i="2"/>
  <c r="D9" i="1"/>
  <c r="D8" i="1"/>
  <c r="D7" i="1"/>
  <c r="D6" i="1"/>
  <c r="D5" i="1"/>
  <c r="E9" i="1"/>
  <c r="E8" i="1"/>
  <c r="E7" i="1"/>
  <c r="B35" i="2" l="1"/>
  <c r="C35" i="2" s="1"/>
  <c r="O35" i="2" l="1"/>
  <c r="L35" i="2"/>
  <c r="I35" i="2"/>
  <c r="F35" i="2"/>
  <c r="M34" i="2"/>
  <c r="J34" i="2"/>
  <c r="G34" i="2"/>
  <c r="D34" i="2"/>
  <c r="M33" i="2"/>
  <c r="M32" i="2"/>
  <c r="M26" i="2"/>
  <c r="M25" i="2"/>
  <c r="M19" i="2"/>
  <c r="M18" i="2"/>
  <c r="M12" i="2"/>
  <c r="M11" i="2"/>
  <c r="J33" i="2"/>
  <c r="J32" i="2"/>
  <c r="J26" i="2"/>
  <c r="J25" i="2"/>
  <c r="J19" i="2"/>
  <c r="J18" i="2"/>
  <c r="J12" i="2"/>
  <c r="J11" i="2"/>
  <c r="G33" i="2"/>
  <c r="G32" i="2"/>
  <c r="G26" i="2"/>
  <c r="G25" i="2"/>
  <c r="G19" i="2"/>
  <c r="G18" i="2"/>
  <c r="G12" i="2"/>
  <c r="G11" i="2"/>
  <c r="D33" i="2"/>
  <c r="D32" i="2"/>
  <c r="M31" i="2"/>
  <c r="J31" i="2"/>
  <c r="G31" i="2"/>
  <c r="D31" i="2"/>
  <c r="N30" i="2"/>
  <c r="M30" i="2"/>
  <c r="K30" i="2"/>
  <c r="J30" i="2"/>
  <c r="H30" i="2"/>
  <c r="G30" i="2"/>
  <c r="E30" i="2"/>
  <c r="D30" i="2"/>
  <c r="N29" i="2"/>
  <c r="M29" i="2"/>
  <c r="K29" i="2"/>
  <c r="J29" i="2"/>
  <c r="H29" i="2"/>
  <c r="G29" i="2"/>
  <c r="E29" i="2"/>
  <c r="D29" i="2"/>
  <c r="N28" i="2"/>
  <c r="M28" i="2"/>
  <c r="K28" i="2"/>
  <c r="J28" i="2"/>
  <c r="H28" i="2"/>
  <c r="G28" i="2"/>
  <c r="E28" i="2"/>
  <c r="D28" i="2"/>
  <c r="M27" i="2"/>
  <c r="J27" i="2"/>
  <c r="G27" i="2"/>
  <c r="D27" i="2"/>
  <c r="D26" i="2"/>
  <c r="D25" i="2"/>
  <c r="M24" i="2"/>
  <c r="J24" i="2"/>
  <c r="G24" i="2"/>
  <c r="D24" i="2"/>
  <c r="N23" i="2"/>
  <c r="M23" i="2"/>
  <c r="K23" i="2"/>
  <c r="J23" i="2"/>
  <c r="H23" i="2"/>
  <c r="G23" i="2"/>
  <c r="E23" i="2"/>
  <c r="D23" i="2"/>
  <c r="N22" i="2"/>
  <c r="M22" i="2"/>
  <c r="K22" i="2"/>
  <c r="J22" i="2"/>
  <c r="H22" i="2"/>
  <c r="G22" i="2"/>
  <c r="E22" i="2"/>
  <c r="D22" i="2"/>
  <c r="N21" i="2"/>
  <c r="M21" i="2"/>
  <c r="K21" i="2"/>
  <c r="J21" i="2"/>
  <c r="H21" i="2"/>
  <c r="G21" i="2"/>
  <c r="E21" i="2"/>
  <c r="D21" i="2"/>
  <c r="M20" i="2"/>
  <c r="J20" i="2"/>
  <c r="G20" i="2"/>
  <c r="D20" i="2"/>
  <c r="D19" i="2"/>
  <c r="M17" i="2"/>
  <c r="J17" i="2"/>
  <c r="G17" i="2"/>
  <c r="D17" i="2"/>
  <c r="N16" i="2"/>
  <c r="M16" i="2"/>
  <c r="K16" i="2"/>
  <c r="J16" i="2"/>
  <c r="H16" i="2"/>
  <c r="G16" i="2"/>
  <c r="E16" i="2"/>
  <c r="D16" i="2"/>
  <c r="N15" i="2"/>
  <c r="M15" i="2"/>
  <c r="K15" i="2"/>
  <c r="J15" i="2"/>
  <c r="H15" i="2"/>
  <c r="G15" i="2"/>
  <c r="E15" i="2"/>
  <c r="N14" i="2"/>
  <c r="M14" i="2"/>
  <c r="K14" i="2"/>
  <c r="J14" i="2"/>
  <c r="H14" i="2"/>
  <c r="G14" i="2"/>
  <c r="E14" i="2"/>
  <c r="M13" i="2"/>
  <c r="J13" i="2"/>
  <c r="G13" i="2"/>
  <c r="M10" i="2"/>
  <c r="J10" i="2"/>
  <c r="D4" i="1"/>
  <c r="G4" i="1"/>
  <c r="J4" i="1"/>
  <c r="M4" i="1"/>
  <c r="P4" i="1"/>
  <c r="S4" i="1"/>
  <c r="V4" i="1"/>
  <c r="G5" i="1"/>
  <c r="J5" i="1"/>
  <c r="M5" i="1"/>
  <c r="P5" i="1"/>
  <c r="S5" i="1"/>
  <c r="V5" i="1"/>
  <c r="G6" i="1"/>
  <c r="J6" i="1"/>
  <c r="M6" i="1"/>
  <c r="P6" i="1"/>
  <c r="S6" i="1"/>
  <c r="V6" i="1"/>
  <c r="G7" i="1"/>
  <c r="H7" i="1"/>
  <c r="J7" i="1"/>
  <c r="K7" i="1"/>
  <c r="M7" i="1"/>
  <c r="N7" i="1"/>
  <c r="P7" i="1"/>
  <c r="Q7" i="1"/>
  <c r="S7" i="1"/>
  <c r="T7" i="1"/>
  <c r="V7" i="1"/>
  <c r="W7" i="1"/>
  <c r="G8" i="1"/>
  <c r="H8" i="1"/>
  <c r="J8" i="1"/>
  <c r="K8" i="1"/>
  <c r="M8" i="1"/>
  <c r="N8" i="1"/>
  <c r="P8" i="1"/>
  <c r="Q8" i="1"/>
  <c r="S8" i="1"/>
  <c r="T8" i="1"/>
  <c r="V8" i="1"/>
  <c r="W8" i="1"/>
  <c r="G9" i="1"/>
  <c r="H9" i="1"/>
  <c r="J9" i="1"/>
  <c r="K9" i="1"/>
  <c r="M9" i="1"/>
  <c r="N9" i="1"/>
  <c r="P9" i="1"/>
  <c r="Q9" i="1"/>
  <c r="S9" i="1"/>
  <c r="T9" i="1"/>
  <c r="V9" i="1"/>
  <c r="W9" i="1"/>
  <c r="D10" i="1"/>
  <c r="G10" i="1"/>
  <c r="J10" i="1"/>
  <c r="M10" i="1"/>
  <c r="P10" i="1"/>
  <c r="S10" i="1"/>
  <c r="V10" i="1"/>
  <c r="D11" i="1"/>
  <c r="G11" i="1"/>
  <c r="J11" i="1"/>
  <c r="M11" i="1"/>
  <c r="P11" i="1"/>
  <c r="S11" i="1"/>
  <c r="V11" i="1"/>
  <c r="D12" i="1"/>
  <c r="G12" i="1"/>
  <c r="J12" i="1"/>
  <c r="M12" i="1"/>
  <c r="P12" i="1"/>
  <c r="S12" i="1"/>
  <c r="V12" i="1"/>
  <c r="D13" i="1"/>
  <c r="G13" i="1"/>
  <c r="J13" i="1"/>
  <c r="M13" i="1"/>
  <c r="P13" i="1"/>
  <c r="S13" i="1"/>
  <c r="V13" i="1"/>
  <c r="D14" i="1"/>
  <c r="E14" i="1"/>
  <c r="G14" i="1"/>
  <c r="H14" i="1"/>
  <c r="J14" i="1"/>
  <c r="K14" i="1"/>
  <c r="M14" i="1"/>
  <c r="N14" i="1"/>
  <c r="P14" i="1"/>
  <c r="Q14" i="1"/>
  <c r="S14" i="1"/>
  <c r="T14" i="1"/>
  <c r="V14" i="1"/>
  <c r="W14" i="1"/>
  <c r="D15" i="1"/>
  <c r="E15" i="1"/>
  <c r="G15" i="1"/>
  <c r="H15" i="1"/>
  <c r="J15" i="1"/>
  <c r="K15" i="1"/>
  <c r="M15" i="1"/>
  <c r="N15" i="1"/>
  <c r="P15" i="1"/>
  <c r="Q15" i="1"/>
  <c r="S15" i="1"/>
  <c r="T15" i="1"/>
  <c r="V15" i="1"/>
  <c r="W15" i="1"/>
  <c r="D16" i="1"/>
  <c r="E16" i="1"/>
  <c r="G16" i="1"/>
  <c r="H16" i="1"/>
  <c r="J16" i="1"/>
  <c r="K16" i="1"/>
  <c r="M16" i="1"/>
  <c r="N16" i="1"/>
  <c r="P16" i="1"/>
  <c r="Q16" i="1"/>
  <c r="S16" i="1"/>
  <c r="T16" i="1"/>
  <c r="V16" i="1"/>
  <c r="W16" i="1"/>
  <c r="D17" i="1"/>
  <c r="G17" i="1"/>
  <c r="J17" i="1"/>
  <c r="M17" i="1"/>
  <c r="P17" i="1"/>
  <c r="S17" i="1"/>
  <c r="V17" i="1"/>
  <c r="G18" i="1"/>
  <c r="J18" i="1"/>
  <c r="M18" i="1"/>
  <c r="P18" i="1"/>
  <c r="S18" i="1"/>
  <c r="V18" i="1"/>
  <c r="D19" i="1"/>
  <c r="G19" i="1"/>
  <c r="J19" i="1"/>
  <c r="M19" i="1"/>
  <c r="P19" i="1"/>
  <c r="S19" i="1"/>
  <c r="V19" i="1"/>
  <c r="D20" i="1"/>
  <c r="G20" i="1"/>
  <c r="J20" i="1"/>
  <c r="M20" i="1"/>
  <c r="P20" i="1"/>
  <c r="S20" i="1"/>
  <c r="V20" i="1"/>
  <c r="D21" i="1"/>
  <c r="E21" i="1"/>
  <c r="G21" i="1"/>
  <c r="H21" i="1"/>
  <c r="J21" i="1"/>
  <c r="K21" i="1"/>
  <c r="M21" i="1"/>
  <c r="N21" i="1"/>
  <c r="P21" i="1"/>
  <c r="Q21" i="1"/>
  <c r="S21" i="1"/>
  <c r="T21" i="1"/>
  <c r="V21" i="1"/>
  <c r="W21" i="1"/>
  <c r="D22" i="1"/>
  <c r="E22" i="1"/>
  <c r="G22" i="1"/>
  <c r="H22" i="1"/>
  <c r="J22" i="1"/>
  <c r="K22" i="1"/>
  <c r="M22" i="1"/>
  <c r="N22" i="1"/>
  <c r="P22" i="1"/>
  <c r="Q22" i="1"/>
  <c r="S22" i="1"/>
  <c r="T22" i="1"/>
  <c r="V22" i="1"/>
  <c r="W22" i="1"/>
  <c r="D23" i="1"/>
  <c r="E23" i="1"/>
  <c r="G23" i="1"/>
  <c r="H23" i="1"/>
  <c r="J23" i="1"/>
  <c r="K23" i="1"/>
  <c r="M23" i="1"/>
  <c r="N23" i="1"/>
  <c r="P23" i="1"/>
  <c r="Q23" i="1"/>
  <c r="S23" i="1"/>
  <c r="T23" i="1"/>
  <c r="V23" i="1"/>
  <c r="W23" i="1"/>
  <c r="D24" i="1"/>
  <c r="G24" i="1"/>
  <c r="J24" i="1"/>
  <c r="M24" i="1"/>
  <c r="P24" i="1"/>
  <c r="S24" i="1"/>
  <c r="V24" i="1"/>
  <c r="D25" i="1"/>
  <c r="G25" i="1"/>
  <c r="J25" i="1"/>
  <c r="M25" i="1"/>
  <c r="P25" i="1"/>
  <c r="S25" i="1"/>
  <c r="V25" i="1"/>
  <c r="D26" i="1"/>
  <c r="G26" i="1"/>
  <c r="J26" i="1"/>
  <c r="M26" i="1"/>
  <c r="P26" i="1"/>
  <c r="S26" i="1"/>
  <c r="V26" i="1"/>
  <c r="D27" i="1"/>
  <c r="G27" i="1"/>
  <c r="J27" i="1"/>
  <c r="M27" i="1"/>
  <c r="P27" i="1"/>
  <c r="S27" i="1"/>
  <c r="V27" i="1"/>
  <c r="D28" i="1"/>
  <c r="E28" i="1"/>
  <c r="G28" i="1"/>
  <c r="H28" i="1"/>
  <c r="J28" i="1"/>
  <c r="K28" i="1"/>
  <c r="M28" i="1"/>
  <c r="N28" i="1"/>
  <c r="P28" i="1"/>
  <c r="Q28" i="1"/>
  <c r="S28" i="1"/>
  <c r="T28" i="1"/>
  <c r="V28" i="1"/>
  <c r="W28" i="1"/>
  <c r="D29" i="1"/>
  <c r="E29" i="1"/>
  <c r="G29" i="1"/>
  <c r="H29" i="1"/>
  <c r="J29" i="1"/>
  <c r="K29" i="1"/>
  <c r="M29" i="1"/>
  <c r="N29" i="1"/>
  <c r="P29" i="1"/>
  <c r="Q29" i="1"/>
  <c r="S29" i="1"/>
  <c r="T29" i="1"/>
  <c r="V29" i="1"/>
  <c r="W29" i="1"/>
  <c r="D30" i="1"/>
  <c r="E30" i="1"/>
  <c r="G30" i="1"/>
  <c r="H30" i="1"/>
  <c r="J30" i="1"/>
  <c r="K30" i="1"/>
  <c r="M30" i="1"/>
  <c r="N30" i="1"/>
  <c r="P30" i="1"/>
  <c r="Q30" i="1"/>
  <c r="S30" i="1"/>
  <c r="T30" i="1"/>
  <c r="V30" i="1"/>
  <c r="W30" i="1"/>
  <c r="D31" i="1"/>
  <c r="G31" i="1"/>
  <c r="J31" i="1"/>
  <c r="M31" i="1"/>
  <c r="P31" i="1"/>
  <c r="S31" i="1"/>
  <c r="V31" i="1"/>
  <c r="D32" i="1"/>
  <c r="G32" i="1"/>
  <c r="J32" i="1"/>
  <c r="M32" i="1"/>
  <c r="P32" i="1"/>
  <c r="S32" i="1"/>
  <c r="V32" i="1"/>
  <c r="D33" i="1"/>
  <c r="G33" i="1"/>
  <c r="J33" i="1"/>
  <c r="M33" i="1"/>
  <c r="P33" i="1"/>
  <c r="S33" i="1"/>
  <c r="V33" i="1"/>
  <c r="D34" i="1"/>
  <c r="G34" i="1"/>
  <c r="J34" i="1"/>
  <c r="M34" i="1"/>
  <c r="P34" i="1"/>
  <c r="S34" i="1"/>
  <c r="V34" i="1"/>
  <c r="B35" i="1"/>
  <c r="X35" i="1" l="1"/>
  <c r="E35" i="2"/>
  <c r="U35" i="1"/>
  <c r="E35" i="1"/>
  <c r="L35" i="1"/>
  <c r="O35" i="1"/>
  <c r="T35" i="1"/>
  <c r="W35" i="1"/>
  <c r="K35" i="1"/>
  <c r="H35" i="1"/>
  <c r="J35" i="1"/>
  <c r="D35" i="2"/>
  <c r="V35" i="1"/>
  <c r="Q35" i="1"/>
  <c r="F35" i="1"/>
  <c r="Z35" i="1"/>
  <c r="G35" i="1"/>
  <c r="P35" i="1"/>
  <c r="I35" i="1"/>
  <c r="N35" i="2"/>
  <c r="H35" i="2"/>
  <c r="S35" i="1"/>
  <c r="G35" i="2"/>
  <c r="J35" i="2"/>
  <c r="M35" i="2"/>
  <c r="M35" i="1"/>
  <c r="C35" i="1"/>
  <c r="D35" i="1"/>
  <c r="R35" i="1"/>
  <c r="K35" i="2"/>
  <c r="N35" i="1"/>
</calcChain>
</file>

<file path=xl/sharedStrings.xml><?xml version="1.0" encoding="utf-8"?>
<sst xmlns="http://schemas.openxmlformats.org/spreadsheetml/2006/main" count="204" uniqueCount="28">
  <si>
    <t xml:space="preserve">      HN</t>
  </si>
  <si>
    <t>LME</t>
  </si>
  <si>
    <t xml:space="preserve"> </t>
  </si>
  <si>
    <t>Date</t>
  </si>
  <si>
    <t>EUR/USD</t>
  </si>
  <si>
    <t>EUR/mt</t>
  </si>
  <si>
    <t>HN</t>
  </si>
  <si>
    <t>CZK/EUR</t>
  </si>
  <si>
    <t>CZK/USD</t>
  </si>
  <si>
    <t>USD/mt</t>
  </si>
  <si>
    <t>CZK/mt</t>
  </si>
  <si>
    <t xml:space="preserve">    Al Settl.</t>
  </si>
  <si>
    <t xml:space="preserve">         AA settl.</t>
  </si>
  <si>
    <t xml:space="preserve">         Zn Settl.</t>
  </si>
  <si>
    <t xml:space="preserve">         Ni Settl.</t>
  </si>
  <si>
    <t xml:space="preserve">         Pb settl.</t>
  </si>
  <si>
    <t xml:space="preserve">        Sn Settl. </t>
  </si>
  <si>
    <t xml:space="preserve">               Cu Settl.</t>
  </si>
  <si>
    <t>bez záruky     without guarantee     bez gwarancje</t>
  </si>
  <si>
    <t>LME FX</t>
  </si>
  <si>
    <t>Cu cash Buyer</t>
  </si>
  <si>
    <r>
      <t xml:space="preserve">Cu cash seller </t>
    </r>
    <r>
      <rPr>
        <sz val="10"/>
        <rFont val="Calibri"/>
        <family val="2"/>
        <charset val="238"/>
      </rPr>
      <t xml:space="preserve">&amp; </t>
    </r>
    <r>
      <rPr>
        <sz val="10"/>
        <rFont val="Century Gothic"/>
        <family val="2"/>
      </rPr>
      <t>Settl.</t>
    </r>
  </si>
  <si>
    <t>Cu 3 month Buyer</t>
  </si>
  <si>
    <t>Cu 3 months Seller</t>
  </si>
  <si>
    <t>ECB</t>
  </si>
  <si>
    <t>days</t>
  </si>
  <si>
    <t>BFIX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</si>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</sst>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0.000"/>
    <numFmt numFmtId="166" formatCode="0.0000"/>
    <numFmt numFmtId="167" formatCode="#,##0.0"/>
    <numFmt numFmtId="168" formatCode="#,##0.0000"/>
    <numFmt numFmtId="169" formatCode="#,##0.000"/>
    <numFmt numFmtId="170" formatCode="0.00000"/>
  </numFmts>
  <fonts count="10" x14ac:knownFonts="1">
    <font>
      <sz val="10"/>
      <name val="Arial CE"/>
      <charset val="238"/>
    </font>
    <font>
      <sz val="10"/>
      <name val="Arial"/>
      <family val="2"/>
      <charset val="238"/>
    </font>
    <font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0"/>
      <name val="Calibri"/>
      <family val="2"/>
      <charset val="238"/>
    </font>
    <font>
      <sz val="8"/>
      <name val="Century Gothic"/>
      <family val="2"/>
      <charset val="238"/>
    </font>
    <font>
      <b/>
      <sz val="8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9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3" fillId="0" borderId="1" xfId="1" applyFont="1" applyFill="1" applyBorder="1"/>
    <xf numFmtId="164" fontId="3" fillId="0" borderId="2" xfId="1" applyNumberFormat="1" applyFont="1" applyFill="1" applyBorder="1"/>
    <xf numFmtId="164" fontId="3" fillId="0" borderId="3" xfId="1" applyNumberFormat="1" applyFont="1" applyFill="1" applyBorder="1"/>
    <xf numFmtId="164" fontId="3" fillId="0" borderId="4" xfId="1" applyNumberFormat="1" applyFont="1" applyFill="1" applyBorder="1"/>
    <xf numFmtId="0" fontId="3" fillId="0" borderId="3" xfId="1" applyFont="1" applyFill="1" applyBorder="1"/>
    <xf numFmtId="0" fontId="3" fillId="0" borderId="2" xfId="1" applyFont="1" applyFill="1" applyBorder="1"/>
    <xf numFmtId="0" fontId="4" fillId="0" borderId="5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164" fontId="3" fillId="0" borderId="7" xfId="1" applyNumberFormat="1" applyFont="1" applyFill="1" applyBorder="1"/>
    <xf numFmtId="164" fontId="3" fillId="0" borderId="0" xfId="1" applyNumberFormat="1" applyFont="1" applyFill="1" applyBorder="1"/>
    <xf numFmtId="164" fontId="3" fillId="0" borderId="8" xfId="1" applyNumberFormat="1" applyFont="1" applyFill="1" applyBorder="1"/>
    <xf numFmtId="0" fontId="3" fillId="0" borderId="0" xfId="1" applyFont="1" applyFill="1" applyBorder="1"/>
    <xf numFmtId="0" fontId="3" fillId="0" borderId="7" xfId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165" fontId="4" fillId="0" borderId="9" xfId="1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164" fontId="3" fillId="0" borderId="11" xfId="1" applyNumberFormat="1" applyFont="1" applyFill="1" applyBorder="1"/>
    <xf numFmtId="164" fontId="3" fillId="0" borderId="12" xfId="1" applyNumberFormat="1" applyFont="1" applyFill="1" applyBorder="1"/>
    <xf numFmtId="164" fontId="3" fillId="0" borderId="13" xfId="1" applyNumberFormat="1" applyFont="1" applyFill="1" applyBorder="1"/>
    <xf numFmtId="164" fontId="3" fillId="0" borderId="14" xfId="1" applyNumberFormat="1" applyFont="1" applyFill="1" applyBorder="1"/>
    <xf numFmtId="164" fontId="3" fillId="0" borderId="15" xfId="1" applyNumberFormat="1" applyFont="1" applyFill="1" applyBorder="1"/>
    <xf numFmtId="0" fontId="3" fillId="0" borderId="16" xfId="1" applyFont="1" applyFill="1" applyBorder="1"/>
    <xf numFmtId="0" fontId="3" fillId="0" borderId="11" xfId="1" applyFont="1" applyFill="1" applyBorder="1"/>
    <xf numFmtId="164" fontId="3" fillId="0" borderId="17" xfId="1" applyNumberFormat="1" applyFont="1" applyFill="1" applyBorder="1"/>
    <xf numFmtId="0" fontId="4" fillId="0" borderId="13" xfId="1" applyFont="1" applyFill="1" applyBorder="1" applyAlignment="1">
      <alignment horizontal="center"/>
    </xf>
    <xf numFmtId="165" fontId="4" fillId="0" borderId="18" xfId="1" applyNumberFormat="1" applyFont="1" applyFill="1" applyBorder="1"/>
    <xf numFmtId="0" fontId="3" fillId="0" borderId="13" xfId="1" applyFont="1" applyFill="1" applyBorder="1"/>
    <xf numFmtId="0" fontId="3" fillId="0" borderId="19" xfId="1" applyFont="1" applyFill="1" applyBorder="1" applyAlignment="1">
      <alignment horizontal="center"/>
    </xf>
    <xf numFmtId="0" fontId="3" fillId="0" borderId="20" xfId="1" applyFont="1" applyBorder="1"/>
    <xf numFmtId="167" fontId="3" fillId="0" borderId="20" xfId="1" applyNumberFormat="1" applyFont="1" applyBorder="1"/>
    <xf numFmtId="4" fontId="3" fillId="0" borderId="21" xfId="1" applyNumberFormat="1" applyFont="1" applyFill="1" applyBorder="1"/>
    <xf numFmtId="4" fontId="3" fillId="0" borderId="20" xfId="1" applyNumberFormat="1" applyFont="1" applyFill="1" applyBorder="1"/>
    <xf numFmtId="3" fontId="3" fillId="0" borderId="20" xfId="1" applyNumberFormat="1" applyFont="1" applyBorder="1"/>
    <xf numFmtId="166" fontId="3" fillId="0" borderId="20" xfId="1" applyNumberFormat="1" applyFont="1" applyBorder="1"/>
    <xf numFmtId="166" fontId="3" fillId="0" borderId="22" xfId="1" applyNumberFormat="1" applyFont="1" applyBorder="1"/>
    <xf numFmtId="165" fontId="3" fillId="0" borderId="20" xfId="1" applyNumberFormat="1" applyFont="1" applyBorder="1"/>
    <xf numFmtId="0" fontId="3" fillId="0" borderId="23" xfId="1" applyFont="1" applyFill="1" applyBorder="1" applyAlignment="1">
      <alignment horizontal="center"/>
    </xf>
    <xf numFmtId="0" fontId="3" fillId="0" borderId="22" xfId="1" applyFont="1" applyBorder="1"/>
    <xf numFmtId="167" fontId="3" fillId="0" borderId="22" xfId="1" applyNumberFormat="1" applyFont="1" applyBorder="1"/>
    <xf numFmtId="3" fontId="3" fillId="0" borderId="22" xfId="1" applyNumberFormat="1" applyFont="1" applyBorder="1"/>
    <xf numFmtId="165" fontId="3" fillId="0" borderId="22" xfId="1" applyNumberFormat="1" applyFont="1" applyBorder="1"/>
    <xf numFmtId="0" fontId="3" fillId="0" borderId="24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26" xfId="1" applyFont="1" applyFill="1" applyBorder="1"/>
    <xf numFmtId="4" fontId="4" fillId="0" borderId="27" xfId="1" applyNumberFormat="1" applyFont="1" applyFill="1" applyBorder="1"/>
    <xf numFmtId="0" fontId="3" fillId="0" borderId="0" xfId="1" applyFont="1" applyAlignment="1">
      <alignment horizontal="center"/>
    </xf>
    <xf numFmtId="0" fontId="3" fillId="0" borderId="0" xfId="1" applyFont="1"/>
    <xf numFmtId="164" fontId="3" fillId="0" borderId="0" xfId="1" applyNumberFormat="1" applyFont="1"/>
    <xf numFmtId="4" fontId="3" fillId="0" borderId="0" xfId="1" applyNumberFormat="1" applyFont="1"/>
    <xf numFmtId="0" fontId="2" fillId="0" borderId="0" xfId="1" applyFont="1"/>
    <xf numFmtId="165" fontId="2" fillId="0" borderId="0" xfId="1" applyNumberFormat="1" applyFont="1"/>
    <xf numFmtId="49" fontId="2" fillId="0" borderId="2" xfId="1" applyNumberFormat="1" applyFont="1" applyFill="1" applyBorder="1" applyAlignment="1">
      <alignment horizontal="left"/>
    </xf>
    <xf numFmtId="168" fontId="4" fillId="0" borderId="26" xfId="1" applyNumberFormat="1" applyFont="1" applyFill="1" applyBorder="1"/>
    <xf numFmtId="0" fontId="4" fillId="0" borderId="28" xfId="1" applyFont="1" applyFill="1" applyBorder="1"/>
    <xf numFmtId="0" fontId="3" fillId="0" borderId="29" xfId="1" applyFont="1" applyFill="1" applyBorder="1"/>
    <xf numFmtId="0" fontId="3" fillId="0" borderId="12" xfId="1" applyFont="1" applyFill="1" applyBorder="1"/>
    <xf numFmtId="0" fontId="3" fillId="0" borderId="30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165" fontId="4" fillId="0" borderId="3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left"/>
    </xf>
    <xf numFmtId="0" fontId="4" fillId="0" borderId="32" xfId="1" applyFont="1" applyFill="1" applyBorder="1" applyAlignment="1">
      <alignment horizontal="center"/>
    </xf>
    <xf numFmtId="0" fontId="4" fillId="0" borderId="33" xfId="1" applyFont="1" applyFill="1" applyBorder="1"/>
    <xf numFmtId="0" fontId="4" fillId="0" borderId="34" xfId="1" applyFont="1" applyFill="1" applyBorder="1" applyAlignment="1">
      <alignment horizontal="center"/>
    </xf>
    <xf numFmtId="167" fontId="3" fillId="0" borderId="35" xfId="1" applyNumberFormat="1" applyFont="1" applyBorder="1"/>
    <xf numFmtId="4" fontId="3" fillId="0" borderId="22" xfId="1" applyNumberFormat="1" applyFont="1" applyFill="1" applyBorder="1"/>
    <xf numFmtId="4" fontId="6" fillId="0" borderId="26" xfId="1" applyNumberFormat="1" applyFont="1" applyFill="1" applyBorder="1"/>
    <xf numFmtId="4" fontId="6" fillId="0" borderId="27" xfId="1" applyNumberFormat="1" applyFont="1" applyFill="1" applyBorder="1"/>
    <xf numFmtId="0" fontId="3" fillId="0" borderId="36" xfId="1" applyFont="1" applyFill="1" applyBorder="1" applyAlignment="1">
      <alignment horizontal="center"/>
    </xf>
    <xf numFmtId="0" fontId="3" fillId="0" borderId="37" xfId="1" applyFont="1" applyBorder="1"/>
    <xf numFmtId="167" fontId="3" fillId="0" borderId="37" xfId="1" applyNumberFormat="1" applyFont="1" applyBorder="1"/>
    <xf numFmtId="166" fontId="3" fillId="0" borderId="37" xfId="1" applyNumberFormat="1" applyFont="1" applyBorder="1"/>
    <xf numFmtId="165" fontId="3" fillId="0" borderId="37" xfId="1" applyNumberFormat="1" applyFont="1" applyBorder="1"/>
    <xf numFmtId="0" fontId="3" fillId="0" borderId="1" xfId="1" applyFont="1" applyFill="1" applyBorder="1" applyAlignment="1">
      <alignment horizontal="center"/>
    </xf>
    <xf numFmtId="166" fontId="4" fillId="0" borderId="18" xfId="1" applyNumberFormat="1" applyFont="1" applyFill="1" applyBorder="1" applyAlignment="1">
      <alignment horizontal="center"/>
    </xf>
    <xf numFmtId="49" fontId="4" fillId="0" borderId="2" xfId="1" applyNumberFormat="1" applyFont="1" applyFill="1" applyBorder="1" applyAlignment="1">
      <alignment horizontal="left"/>
    </xf>
    <xf numFmtId="170" fontId="3" fillId="0" borderId="20" xfId="1" applyNumberFormat="1" applyFont="1" applyBorder="1"/>
    <xf numFmtId="170" fontId="3" fillId="0" borderId="22" xfId="1" applyNumberFormat="1" applyFont="1" applyBorder="1"/>
    <xf numFmtId="4" fontId="8" fillId="2" borderId="26" xfId="1" applyNumberFormat="1" applyFont="1" applyFill="1" applyBorder="1"/>
    <xf numFmtId="4" fontId="7" fillId="2" borderId="26" xfId="1" applyNumberFormat="1" applyFont="1" applyFill="1" applyBorder="1"/>
    <xf numFmtId="4" fontId="9" fillId="2" borderId="26" xfId="1" applyNumberFormat="1" applyFont="1" applyFill="1" applyBorder="1"/>
    <xf numFmtId="168" fontId="8" fillId="2" borderId="26" xfId="1" applyNumberFormat="1" applyFont="1" applyFill="1" applyBorder="1"/>
    <xf numFmtId="168" fontId="9" fillId="2" borderId="26" xfId="1" applyNumberFormat="1" applyFont="1" applyFill="1" applyBorder="1"/>
    <xf numFmtId="169" fontId="8" fillId="2" borderId="26" xfId="1" applyNumberFormat="1" applyFont="1" applyFill="1" applyBorder="1"/>
  </cellXfs>
  <cellStyles count="2">
    <cellStyle name="Normální" xfId="0" builtinId="0"/>
    <cellStyle name="normální_Lis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1"/>
  <sheetViews>
    <sheetView workbookViewId="0">
      <pane xSplit="1" topLeftCell="B1" activePane="topRight" state="frozen"/>
      <selection pane="topRight" activeCell="Z40" sqref="Z40"/>
    </sheetView>
  </sheetViews>
  <sheetFormatPr defaultRowHeight="12.75" x14ac:dyDescent="0.2"/>
  <cols>
    <col min="1" max="1" width="8.42578125" customWidth="1"/>
    <col min="2" max="2" width="6" customWidth="1"/>
    <col min="4" max="4" width="8.5703125" customWidth="1"/>
    <col min="5" max="5" width="10.5703125" customWidth="1"/>
    <col min="17" max="17" width="9.85546875" customWidth="1"/>
    <col min="21" max="21" width="8.140625" customWidth="1"/>
    <col min="23" max="23" width="10.5703125" customWidth="1"/>
  </cols>
  <sheetData>
    <row r="1" spans="1:28" ht="14.25" x14ac:dyDescent="0.3">
      <c r="A1" s="77" t="s">
        <v>27</v>
      </c>
      <c r="B1" s="75">
        <v>2021</v>
      </c>
      <c r="C1" s="2" t="s">
        <v>17</v>
      </c>
      <c r="D1" s="3"/>
      <c r="E1" s="3"/>
      <c r="F1" s="2" t="s">
        <v>11</v>
      </c>
      <c r="G1" s="3"/>
      <c r="H1" s="4"/>
      <c r="I1" s="5" t="s">
        <v>12</v>
      </c>
      <c r="J1" s="3"/>
      <c r="K1" s="3"/>
      <c r="L1" s="6" t="s">
        <v>13</v>
      </c>
      <c r="M1" s="3"/>
      <c r="N1" s="3"/>
      <c r="O1" s="1" t="s">
        <v>14</v>
      </c>
      <c r="P1" s="3"/>
      <c r="Q1" s="3"/>
      <c r="R1" s="6" t="s">
        <v>15</v>
      </c>
      <c r="S1" s="3"/>
      <c r="T1" s="4"/>
      <c r="U1" s="5" t="s">
        <v>16</v>
      </c>
      <c r="V1" s="3"/>
      <c r="W1" s="3"/>
      <c r="X1" s="7" t="s">
        <v>24</v>
      </c>
      <c r="Y1" s="7" t="s">
        <v>26</v>
      </c>
      <c r="Z1" s="8" t="s">
        <v>19</v>
      </c>
      <c r="AA1" s="61" t="s">
        <v>6</v>
      </c>
      <c r="AB1" s="56" t="s">
        <v>0</v>
      </c>
    </row>
    <row r="2" spans="1:28" ht="14.25" x14ac:dyDescent="0.3">
      <c r="A2" s="9" t="s">
        <v>3</v>
      </c>
      <c r="B2" s="59" t="s">
        <v>1</v>
      </c>
      <c r="C2" s="10" t="s">
        <v>9</v>
      </c>
      <c r="D2" s="11" t="s">
        <v>5</v>
      </c>
      <c r="E2" s="11" t="s">
        <v>10</v>
      </c>
      <c r="F2" s="10" t="s">
        <v>9</v>
      </c>
      <c r="G2" s="11" t="s">
        <v>5</v>
      </c>
      <c r="H2" s="12" t="s">
        <v>10</v>
      </c>
      <c r="I2" s="13" t="s">
        <v>9</v>
      </c>
      <c r="J2" s="11" t="s">
        <v>5</v>
      </c>
      <c r="K2" s="11" t="s">
        <v>10</v>
      </c>
      <c r="L2" s="14" t="s">
        <v>9</v>
      </c>
      <c r="M2" s="11" t="s">
        <v>5</v>
      </c>
      <c r="N2" s="11" t="s">
        <v>10</v>
      </c>
      <c r="O2" s="57" t="s">
        <v>9</v>
      </c>
      <c r="P2" s="11" t="s">
        <v>5</v>
      </c>
      <c r="Q2" s="11" t="s">
        <v>10</v>
      </c>
      <c r="R2" s="14" t="s">
        <v>9</v>
      </c>
      <c r="S2" s="11" t="s">
        <v>5</v>
      </c>
      <c r="T2" s="12" t="s">
        <v>10</v>
      </c>
      <c r="U2" s="13" t="s">
        <v>9</v>
      </c>
      <c r="V2" s="11" t="s">
        <v>5</v>
      </c>
      <c r="W2" s="11" t="s">
        <v>10</v>
      </c>
      <c r="X2" s="15" t="s">
        <v>4</v>
      </c>
      <c r="Y2" s="15" t="s">
        <v>4</v>
      </c>
      <c r="Z2" s="16" t="s">
        <v>4</v>
      </c>
      <c r="AA2" s="17" t="s">
        <v>7</v>
      </c>
      <c r="AB2" s="16" t="s">
        <v>8</v>
      </c>
    </row>
    <row r="3" spans="1:28" ht="15" thickBot="1" x14ac:dyDescent="0.35">
      <c r="A3" s="18" t="s">
        <v>2</v>
      </c>
      <c r="B3" s="60" t="s">
        <v>25</v>
      </c>
      <c r="C3" s="19"/>
      <c r="D3" s="20"/>
      <c r="E3" s="21"/>
      <c r="F3" s="19"/>
      <c r="G3" s="22"/>
      <c r="H3" s="23"/>
      <c r="I3" s="24"/>
      <c r="J3" s="20"/>
      <c r="K3" s="22"/>
      <c r="L3" s="25"/>
      <c r="M3" s="20"/>
      <c r="N3" s="22"/>
      <c r="O3" s="58"/>
      <c r="P3" s="20"/>
      <c r="Q3" s="22"/>
      <c r="R3" s="25"/>
      <c r="S3" s="20"/>
      <c r="T3" s="26"/>
      <c r="U3" s="24"/>
      <c r="V3" s="20"/>
      <c r="W3" s="22"/>
      <c r="X3" s="76">
        <v>-3.0000000000000001E-3</v>
      </c>
      <c r="Y3" s="76">
        <v>-3.0000000000000001E-3</v>
      </c>
      <c r="Z3" s="27"/>
      <c r="AA3" s="28"/>
      <c r="AB3" s="29"/>
    </row>
    <row r="4" spans="1:28" ht="13.5" x14ac:dyDescent="0.25">
      <c r="A4" s="30">
        <v>1</v>
      </c>
      <c r="B4" s="31">
        <v>1</v>
      </c>
      <c r="C4" s="32">
        <v>9113</v>
      </c>
      <c r="D4" s="33">
        <f t="shared" ref="D4:D17" si="0">IF(C4=0,"",C4/Z4)</f>
        <v>7857.3892050353516</v>
      </c>
      <c r="E4" s="34">
        <f t="shared" ref="E4:E32" si="1">C4*AB4</f>
        <v>198836.54699999999</v>
      </c>
      <c r="F4" s="32">
        <v>2865</v>
      </c>
      <c r="G4" s="34">
        <f t="shared" ref="G4:G34" si="2">IF(F4=0,"",F4/Z4)</f>
        <v>2470.2534919813761</v>
      </c>
      <c r="H4" s="34">
        <f t="shared" ref="H4:H32" si="3">F4*AB4</f>
        <v>62511.434999999998</v>
      </c>
      <c r="I4" s="32">
        <v>2535</v>
      </c>
      <c r="J4" s="34">
        <f t="shared" ref="J4:J34" si="4">IF(I4=0,"",I4/Z4)</f>
        <v>2185.7216761510608</v>
      </c>
      <c r="K4" s="34">
        <f t="shared" ref="K4:K32" si="5">I4*AB4</f>
        <v>55311.165000000001</v>
      </c>
      <c r="L4" s="32">
        <v>2999</v>
      </c>
      <c r="M4" s="34">
        <f t="shared" ref="M4:M34" si="6">IF(L4=0,"",L4/Z4)</f>
        <v>2585.7906535609591</v>
      </c>
      <c r="N4" s="34">
        <f t="shared" ref="N4:N32" si="7">L4*AB4</f>
        <v>65435.180999999997</v>
      </c>
      <c r="O4" s="35">
        <v>18125</v>
      </c>
      <c r="P4" s="34">
        <f t="shared" ref="P4:P34" si="8">IF(O4=0,"",O4/Z4)</f>
        <v>15627.694430074151</v>
      </c>
      <c r="Q4" s="34">
        <f t="shared" ref="Q4:Q32" si="9">O4*AB4</f>
        <v>395469.375</v>
      </c>
      <c r="R4" s="32">
        <v>2155</v>
      </c>
      <c r="S4" s="34">
        <f t="shared" ref="S4:S34" si="10">IF(R4=0,"",R4/Z4)</f>
        <v>1858.0789791343336</v>
      </c>
      <c r="T4" s="34">
        <f t="shared" ref="T4:T32" si="11">R4*AB4</f>
        <v>47019.945</v>
      </c>
      <c r="U4" s="35">
        <v>35600</v>
      </c>
      <c r="V4" s="34">
        <f t="shared" ref="V4:V34" si="12">IF(U4=0,"",U4/Z4)</f>
        <v>30694.947404724953</v>
      </c>
      <c r="W4" s="34">
        <f t="shared" ref="W4:W32" si="13">U4*AB4</f>
        <v>776756.4</v>
      </c>
      <c r="X4" s="36">
        <v>1.157</v>
      </c>
      <c r="Y4" s="78">
        <v>1.1567499999999999</v>
      </c>
      <c r="Z4" s="36">
        <v>1.1597999999999999</v>
      </c>
      <c r="AA4" s="43">
        <v>25.31</v>
      </c>
      <c r="AB4" s="38">
        <v>21.818999999999999</v>
      </c>
    </row>
    <row r="5" spans="1:28" ht="13.5" x14ac:dyDescent="0.25">
      <c r="A5" s="39">
        <v>2</v>
      </c>
      <c r="B5" s="40" t="s">
        <v>2</v>
      </c>
      <c r="C5" s="41"/>
      <c r="D5" s="33" t="str">
        <f t="shared" si="0"/>
        <v/>
      </c>
      <c r="E5" s="34" t="s">
        <v>2</v>
      </c>
      <c r="F5" s="41"/>
      <c r="G5" s="34" t="str">
        <f t="shared" si="2"/>
        <v/>
      </c>
      <c r="H5" s="34" t="s">
        <v>2</v>
      </c>
      <c r="I5" s="41"/>
      <c r="J5" s="34" t="str">
        <f t="shared" si="4"/>
        <v/>
      </c>
      <c r="K5" s="34" t="s">
        <v>2</v>
      </c>
      <c r="L5" s="41"/>
      <c r="M5" s="34" t="str">
        <f t="shared" si="6"/>
        <v/>
      </c>
      <c r="N5" s="34" t="s">
        <v>2</v>
      </c>
      <c r="O5" s="42"/>
      <c r="P5" s="34" t="str">
        <f t="shared" si="8"/>
        <v/>
      </c>
      <c r="Q5" s="34" t="s">
        <v>2</v>
      </c>
      <c r="R5" s="41"/>
      <c r="S5" s="34" t="str">
        <f t="shared" si="10"/>
        <v/>
      </c>
      <c r="T5" s="34" t="s">
        <v>2</v>
      </c>
      <c r="U5" s="42"/>
      <c r="V5" s="34" t="str">
        <f t="shared" si="12"/>
        <v/>
      </c>
      <c r="W5" s="34" t="s">
        <v>2</v>
      </c>
      <c r="X5" s="37" t="s">
        <v>2</v>
      </c>
      <c r="Y5" s="79" t="s">
        <v>2</v>
      </c>
      <c r="Z5" s="37" t="s">
        <v>2</v>
      </c>
      <c r="AA5" s="43" t="s">
        <v>2</v>
      </c>
      <c r="AB5" s="43"/>
    </row>
    <row r="6" spans="1:28" ht="13.5" x14ac:dyDescent="0.25">
      <c r="A6" s="39">
        <v>3</v>
      </c>
      <c r="B6" s="40" t="s">
        <v>2</v>
      </c>
      <c r="C6" s="41"/>
      <c r="D6" s="33" t="str">
        <f t="shared" si="0"/>
        <v/>
      </c>
      <c r="E6" s="34" t="s">
        <v>2</v>
      </c>
      <c r="F6" s="41"/>
      <c r="G6" s="34" t="str">
        <f t="shared" si="2"/>
        <v/>
      </c>
      <c r="H6" s="34" t="s">
        <v>2</v>
      </c>
      <c r="I6" s="41"/>
      <c r="J6" s="34" t="str">
        <f t="shared" si="4"/>
        <v/>
      </c>
      <c r="K6" s="34" t="s">
        <v>2</v>
      </c>
      <c r="L6" s="41"/>
      <c r="M6" s="34" t="str">
        <f t="shared" si="6"/>
        <v/>
      </c>
      <c r="N6" s="34" t="s">
        <v>2</v>
      </c>
      <c r="O6" s="42"/>
      <c r="P6" s="34" t="str">
        <f t="shared" si="8"/>
        <v/>
      </c>
      <c r="Q6" s="34" t="s">
        <v>2</v>
      </c>
      <c r="R6" s="41"/>
      <c r="S6" s="34" t="str">
        <f t="shared" si="10"/>
        <v/>
      </c>
      <c r="T6" s="34" t="s">
        <v>2</v>
      </c>
      <c r="U6" s="42"/>
      <c r="V6" s="34" t="str">
        <f t="shared" si="12"/>
        <v/>
      </c>
      <c r="W6" s="34" t="s">
        <v>2</v>
      </c>
      <c r="X6" s="37" t="s">
        <v>2</v>
      </c>
      <c r="Y6" s="79" t="s">
        <v>2</v>
      </c>
      <c r="Z6" s="37" t="s">
        <v>2</v>
      </c>
      <c r="AA6" s="43" t="s">
        <v>2</v>
      </c>
      <c r="AB6" s="43"/>
    </row>
    <row r="7" spans="1:28" ht="13.5" x14ac:dyDescent="0.25">
      <c r="A7" s="39">
        <v>4</v>
      </c>
      <c r="B7" s="40">
        <v>1</v>
      </c>
      <c r="C7" s="41">
        <v>9267.5</v>
      </c>
      <c r="D7" s="33">
        <f t="shared" si="0"/>
        <v>7965.875881038336</v>
      </c>
      <c r="E7" s="34">
        <f t="shared" si="1"/>
        <v>201660.80000000002</v>
      </c>
      <c r="F7" s="41">
        <v>2889</v>
      </c>
      <c r="G7" s="34">
        <f t="shared" si="2"/>
        <v>2483.2387828777719</v>
      </c>
      <c r="H7" s="34">
        <f t="shared" si="3"/>
        <v>62864.640000000007</v>
      </c>
      <c r="I7" s="41">
        <v>2634</v>
      </c>
      <c r="J7" s="34">
        <f t="shared" si="4"/>
        <v>2264.0536358947911</v>
      </c>
      <c r="K7" s="34">
        <f t="shared" si="5"/>
        <v>57315.840000000004</v>
      </c>
      <c r="L7" s="41">
        <v>3013</v>
      </c>
      <c r="M7" s="34">
        <f t="shared" si="6"/>
        <v>2589.8229327832214</v>
      </c>
      <c r="N7" s="34">
        <f t="shared" si="7"/>
        <v>65562.880000000005</v>
      </c>
      <c r="O7" s="42">
        <v>18140</v>
      </c>
      <c r="P7" s="34">
        <f t="shared" si="8"/>
        <v>15592.229671652054</v>
      </c>
      <c r="Q7" s="34">
        <f t="shared" si="9"/>
        <v>394726.40000000002</v>
      </c>
      <c r="R7" s="41">
        <v>2190</v>
      </c>
      <c r="S7" s="34">
        <f t="shared" si="10"/>
        <v>1882.4136152656008</v>
      </c>
      <c r="T7" s="34">
        <f t="shared" si="11"/>
        <v>47654.400000000001</v>
      </c>
      <c r="U7" s="42">
        <v>35800</v>
      </c>
      <c r="V7" s="34">
        <f t="shared" si="12"/>
        <v>30771.875537218497</v>
      </c>
      <c r="W7" s="34">
        <f t="shared" si="13"/>
        <v>779008</v>
      </c>
      <c r="X7" s="37">
        <v>1.1606000000000001</v>
      </c>
      <c r="Y7" s="79">
        <v>1.16025</v>
      </c>
      <c r="Z7" s="37">
        <v>1.1634</v>
      </c>
      <c r="AA7" s="43">
        <v>25.32</v>
      </c>
      <c r="AB7" s="43">
        <v>21.76</v>
      </c>
    </row>
    <row r="8" spans="1:28" ht="13.5" x14ac:dyDescent="0.25">
      <c r="A8" s="39">
        <v>5</v>
      </c>
      <c r="B8" s="40">
        <v>1</v>
      </c>
      <c r="C8" s="41">
        <v>9091.5</v>
      </c>
      <c r="D8" s="33">
        <f t="shared" si="0"/>
        <v>7838.8515261251941</v>
      </c>
      <c r="E8" s="34">
        <f t="shared" si="1"/>
        <v>198349.2555</v>
      </c>
      <c r="F8" s="41">
        <v>2894.5</v>
      </c>
      <c r="G8" s="34">
        <f t="shared" si="2"/>
        <v>2495.6889118813588</v>
      </c>
      <c r="H8" s="34">
        <f t="shared" si="3"/>
        <v>63149.306499999999</v>
      </c>
      <c r="I8" s="41">
        <v>2624</v>
      </c>
      <c r="J8" s="34">
        <f t="shared" si="4"/>
        <v>2262.4590446628731</v>
      </c>
      <c r="K8" s="34">
        <f t="shared" si="5"/>
        <v>57247.807999999997</v>
      </c>
      <c r="L8" s="41">
        <v>3011.5</v>
      </c>
      <c r="M8" s="34">
        <f t="shared" si="6"/>
        <v>2596.5683738575617</v>
      </c>
      <c r="N8" s="34">
        <f t="shared" si="7"/>
        <v>65701.895499999999</v>
      </c>
      <c r="O8" s="42">
        <v>17800</v>
      </c>
      <c r="P8" s="34">
        <f t="shared" si="8"/>
        <v>15347.473702362477</v>
      </c>
      <c r="Q8" s="34">
        <f t="shared" si="9"/>
        <v>388342.6</v>
      </c>
      <c r="R8" s="41">
        <v>2185.5</v>
      </c>
      <c r="S8" s="34">
        <f t="shared" si="10"/>
        <v>1884.3766166580447</v>
      </c>
      <c r="T8" s="34">
        <f t="shared" si="11"/>
        <v>47681.053500000002</v>
      </c>
      <c r="U8" s="42">
        <v>36400</v>
      </c>
      <c r="V8" s="34">
        <f t="shared" si="12"/>
        <v>31384.721503707537</v>
      </c>
      <c r="W8" s="34">
        <f t="shared" si="13"/>
        <v>794138.8</v>
      </c>
      <c r="X8" s="37">
        <v>1.1572</v>
      </c>
      <c r="Y8" s="79">
        <v>1.1568499999999999</v>
      </c>
      <c r="Z8" s="37">
        <v>1.1597999999999999</v>
      </c>
      <c r="AA8" s="43">
        <v>25.31</v>
      </c>
      <c r="AB8" s="43">
        <v>21.817</v>
      </c>
    </row>
    <row r="9" spans="1:28" ht="13.5" x14ac:dyDescent="0.25">
      <c r="A9" s="39">
        <v>6</v>
      </c>
      <c r="B9" s="40">
        <v>1</v>
      </c>
      <c r="C9" s="41">
        <v>9096</v>
      </c>
      <c r="D9" s="33">
        <f t="shared" si="0"/>
        <v>7883.5153406136251</v>
      </c>
      <c r="E9" s="34">
        <f t="shared" si="1"/>
        <v>200339.4</v>
      </c>
      <c r="F9" s="41">
        <v>2880</v>
      </c>
      <c r="G9" s="34">
        <f t="shared" si="2"/>
        <v>2496.0998439937598</v>
      </c>
      <c r="H9" s="34">
        <f t="shared" si="3"/>
        <v>63431.999999999993</v>
      </c>
      <c r="I9" s="41">
        <v>2634</v>
      </c>
      <c r="J9" s="34">
        <f t="shared" si="4"/>
        <v>2282.8913156526264</v>
      </c>
      <c r="K9" s="34">
        <f t="shared" si="5"/>
        <v>58013.85</v>
      </c>
      <c r="L9" s="41">
        <v>3015</v>
      </c>
      <c r="M9" s="34">
        <f t="shared" si="6"/>
        <v>2613.1045241809675</v>
      </c>
      <c r="N9" s="34">
        <f t="shared" si="7"/>
        <v>66405.375</v>
      </c>
      <c r="O9" s="42">
        <v>18095</v>
      </c>
      <c r="P9" s="34">
        <f t="shared" si="8"/>
        <v>15682.960651759404</v>
      </c>
      <c r="Q9" s="34">
        <f t="shared" si="9"/>
        <v>398542.375</v>
      </c>
      <c r="R9" s="41">
        <v>2197</v>
      </c>
      <c r="S9" s="34">
        <f t="shared" si="10"/>
        <v>1904.1428323799619</v>
      </c>
      <c r="T9" s="34">
        <f t="shared" si="11"/>
        <v>48388.924999999996</v>
      </c>
      <c r="U9" s="42">
        <v>36750</v>
      </c>
      <c r="V9" s="34">
        <f t="shared" si="12"/>
        <v>31851.274050962042</v>
      </c>
      <c r="W9" s="34">
        <f t="shared" si="13"/>
        <v>809418.75</v>
      </c>
      <c r="X9" s="37">
        <v>1.1512</v>
      </c>
      <c r="Y9" s="79">
        <v>1.1508499999999999</v>
      </c>
      <c r="Z9" s="37">
        <v>1.1537999999999999</v>
      </c>
      <c r="AA9" s="43">
        <v>25.414999999999999</v>
      </c>
      <c r="AB9" s="43">
        <v>22.024999999999999</v>
      </c>
    </row>
    <row r="10" spans="1:28" ht="13.5" x14ac:dyDescent="0.25">
      <c r="A10" s="39">
        <v>7</v>
      </c>
      <c r="B10" s="40">
        <v>1</v>
      </c>
      <c r="C10" s="41">
        <v>9177</v>
      </c>
      <c r="D10" s="33">
        <f t="shared" si="0"/>
        <v>7935.14915693904</v>
      </c>
      <c r="E10" s="34">
        <f t="shared" si="1"/>
        <v>201664.57500000001</v>
      </c>
      <c r="F10" s="41">
        <v>2916</v>
      </c>
      <c r="G10" s="34">
        <f t="shared" si="2"/>
        <v>2521.4007782101166</v>
      </c>
      <c r="H10" s="34">
        <f t="shared" si="3"/>
        <v>64079.100000000006</v>
      </c>
      <c r="I10" s="41">
        <v>2634</v>
      </c>
      <c r="J10" s="34">
        <f t="shared" si="4"/>
        <v>2277.5616083009077</v>
      </c>
      <c r="K10" s="34">
        <f t="shared" si="5"/>
        <v>57882.15</v>
      </c>
      <c r="L10" s="41">
        <v>3025</v>
      </c>
      <c r="M10" s="34">
        <f t="shared" si="6"/>
        <v>2615.6506701253779</v>
      </c>
      <c r="N10" s="34">
        <f t="shared" si="7"/>
        <v>66474.375</v>
      </c>
      <c r="O10" s="42">
        <v>18240</v>
      </c>
      <c r="P10" s="34">
        <f t="shared" si="8"/>
        <v>15771.72503242542</v>
      </c>
      <c r="Q10" s="34">
        <f t="shared" si="9"/>
        <v>400824</v>
      </c>
      <c r="R10" s="41">
        <v>2181</v>
      </c>
      <c r="S10" s="34">
        <f t="shared" si="10"/>
        <v>1885.8625162127107</v>
      </c>
      <c r="T10" s="34">
        <f t="shared" si="11"/>
        <v>47927.475000000006</v>
      </c>
      <c r="U10" s="42">
        <v>36205</v>
      </c>
      <c r="V10" s="34">
        <f t="shared" si="12"/>
        <v>31305.663640293988</v>
      </c>
      <c r="W10" s="34">
        <f t="shared" si="13"/>
        <v>795604.875</v>
      </c>
      <c r="X10" s="37">
        <v>1.1532</v>
      </c>
      <c r="Y10" s="79">
        <v>1.1534500000000001</v>
      </c>
      <c r="Z10" s="37">
        <v>1.1565000000000001</v>
      </c>
      <c r="AA10" s="43">
        <v>25.41</v>
      </c>
      <c r="AB10" s="43">
        <v>21.975000000000001</v>
      </c>
    </row>
    <row r="11" spans="1:28" ht="13.5" x14ac:dyDescent="0.25">
      <c r="A11" s="39">
        <v>8</v>
      </c>
      <c r="B11" s="40">
        <v>1</v>
      </c>
      <c r="C11" s="41">
        <v>9246</v>
      </c>
      <c r="D11" s="33">
        <f t="shared" si="0"/>
        <v>7996.8863518422422</v>
      </c>
      <c r="E11" s="34">
        <f t="shared" si="1"/>
        <v>203310.29399999999</v>
      </c>
      <c r="F11" s="41">
        <v>2902</v>
      </c>
      <c r="G11" s="34">
        <f t="shared" si="2"/>
        <v>2509.9463760595054</v>
      </c>
      <c r="H11" s="34">
        <f t="shared" si="3"/>
        <v>63812.078000000001</v>
      </c>
      <c r="I11" s="41">
        <v>2634</v>
      </c>
      <c r="J11" s="34">
        <f t="shared" si="4"/>
        <v>2278.1525687597305</v>
      </c>
      <c r="K11" s="34">
        <f t="shared" si="5"/>
        <v>57919.026000000005</v>
      </c>
      <c r="L11" s="41">
        <v>3098</v>
      </c>
      <c r="M11" s="34">
        <f t="shared" si="6"/>
        <v>2679.467220204117</v>
      </c>
      <c r="N11" s="34">
        <f t="shared" si="7"/>
        <v>68121.922000000006</v>
      </c>
      <c r="O11" s="42">
        <v>18870</v>
      </c>
      <c r="P11" s="34">
        <f t="shared" si="8"/>
        <v>16320.705760249093</v>
      </c>
      <c r="Q11" s="34">
        <f t="shared" si="9"/>
        <v>414932.43</v>
      </c>
      <c r="R11" s="41">
        <v>2255</v>
      </c>
      <c r="S11" s="34">
        <f t="shared" si="10"/>
        <v>1950.3546099290782</v>
      </c>
      <c r="T11" s="34">
        <f t="shared" si="11"/>
        <v>49585.195</v>
      </c>
      <c r="U11" s="42">
        <v>36925</v>
      </c>
      <c r="V11" s="34">
        <f t="shared" si="12"/>
        <v>31936.516173672378</v>
      </c>
      <c r="W11" s="34">
        <f t="shared" si="13"/>
        <v>811943.82500000007</v>
      </c>
      <c r="X11" s="37">
        <v>1.1538999999999999</v>
      </c>
      <c r="Y11" s="79">
        <v>1.1531</v>
      </c>
      <c r="Z11" s="37">
        <v>1.1561999999999999</v>
      </c>
      <c r="AA11" s="43">
        <v>25.434999999999999</v>
      </c>
      <c r="AB11" s="43">
        <v>21.989000000000001</v>
      </c>
    </row>
    <row r="12" spans="1:28" ht="13.5" x14ac:dyDescent="0.25">
      <c r="A12" s="39">
        <v>9</v>
      </c>
      <c r="B12" s="40"/>
      <c r="C12" s="41"/>
      <c r="D12" s="33" t="str">
        <f t="shared" si="0"/>
        <v/>
      </c>
      <c r="E12" s="34" t="s">
        <v>2</v>
      </c>
      <c r="F12" s="41"/>
      <c r="G12" s="34" t="str">
        <f t="shared" si="2"/>
        <v/>
      </c>
      <c r="H12" s="34" t="s">
        <v>2</v>
      </c>
      <c r="I12" s="41"/>
      <c r="J12" s="34" t="str">
        <f t="shared" si="4"/>
        <v/>
      </c>
      <c r="K12" s="34" t="s">
        <v>2</v>
      </c>
      <c r="L12" s="41"/>
      <c r="M12" s="34" t="str">
        <f t="shared" si="6"/>
        <v/>
      </c>
      <c r="N12" s="34" t="s">
        <v>2</v>
      </c>
      <c r="O12" s="42"/>
      <c r="P12" s="34" t="str">
        <f t="shared" si="8"/>
        <v/>
      </c>
      <c r="Q12" s="34" t="s">
        <v>2</v>
      </c>
      <c r="R12" s="41"/>
      <c r="S12" s="34" t="str">
        <f t="shared" si="10"/>
        <v/>
      </c>
      <c r="T12" s="34" t="s">
        <v>2</v>
      </c>
      <c r="U12" s="42"/>
      <c r="V12" s="34" t="str">
        <f t="shared" si="12"/>
        <v/>
      </c>
      <c r="W12" s="34" t="s">
        <v>2</v>
      </c>
      <c r="X12" s="37"/>
      <c r="Y12" s="79"/>
      <c r="Z12" s="37"/>
      <c r="AA12" s="43"/>
      <c r="AB12" s="43"/>
    </row>
    <row r="13" spans="1:28" ht="13.5" x14ac:dyDescent="0.25">
      <c r="A13" s="39">
        <v>10</v>
      </c>
      <c r="B13" s="40"/>
      <c r="C13" s="41"/>
      <c r="D13" s="33" t="str">
        <f t="shared" si="0"/>
        <v/>
      </c>
      <c r="E13" s="34" t="s">
        <v>2</v>
      </c>
      <c r="F13" s="41"/>
      <c r="G13" s="34" t="str">
        <f t="shared" si="2"/>
        <v/>
      </c>
      <c r="H13" s="34" t="s">
        <v>2</v>
      </c>
      <c r="I13" s="41"/>
      <c r="J13" s="34" t="str">
        <f t="shared" si="4"/>
        <v/>
      </c>
      <c r="K13" s="34" t="s">
        <v>2</v>
      </c>
      <c r="L13" s="41"/>
      <c r="M13" s="34" t="str">
        <f t="shared" si="6"/>
        <v/>
      </c>
      <c r="N13" s="34" t="s">
        <v>2</v>
      </c>
      <c r="O13" s="42"/>
      <c r="P13" s="34" t="str">
        <f t="shared" si="8"/>
        <v/>
      </c>
      <c r="Q13" s="34" t="s">
        <v>2</v>
      </c>
      <c r="R13" s="41"/>
      <c r="S13" s="34" t="str">
        <f t="shared" si="10"/>
        <v/>
      </c>
      <c r="T13" s="34" t="s">
        <v>2</v>
      </c>
      <c r="U13" s="42"/>
      <c r="V13" s="34" t="str">
        <f t="shared" si="12"/>
        <v/>
      </c>
      <c r="W13" s="34" t="s">
        <v>2</v>
      </c>
      <c r="X13" s="37"/>
      <c r="Y13" s="79" t="s">
        <v>2</v>
      </c>
      <c r="Z13" s="37"/>
      <c r="AA13" s="43"/>
      <c r="AB13" s="43"/>
    </row>
    <row r="14" spans="1:28" ht="13.5" x14ac:dyDescent="0.25">
      <c r="A14" s="39">
        <v>11</v>
      </c>
      <c r="B14" s="40">
        <v>1</v>
      </c>
      <c r="C14" s="41">
        <v>9527</v>
      </c>
      <c r="D14" s="33">
        <f t="shared" si="0"/>
        <v>8234.938196905523</v>
      </c>
      <c r="E14" s="34">
        <f t="shared" si="1"/>
        <v>209070.01500000001</v>
      </c>
      <c r="F14" s="41">
        <v>3020</v>
      </c>
      <c r="G14" s="34">
        <f t="shared" si="2"/>
        <v>2610.424410061371</v>
      </c>
      <c r="H14" s="34">
        <f t="shared" si="3"/>
        <v>66273.899999999994</v>
      </c>
      <c r="I14" s="41">
        <v>2633</v>
      </c>
      <c r="J14" s="34">
        <f t="shared" si="4"/>
        <v>2275.9097588382747</v>
      </c>
      <c r="K14" s="34">
        <f t="shared" si="5"/>
        <v>57781.184999999998</v>
      </c>
      <c r="L14" s="41">
        <v>3198</v>
      </c>
      <c r="M14" s="34">
        <f t="shared" si="6"/>
        <v>2764.2838620451207</v>
      </c>
      <c r="N14" s="34">
        <f t="shared" si="7"/>
        <v>70180.11</v>
      </c>
      <c r="O14" s="42">
        <v>19420</v>
      </c>
      <c r="P14" s="34">
        <f t="shared" si="8"/>
        <v>16786.239087215836</v>
      </c>
      <c r="Q14" s="34">
        <f t="shared" si="9"/>
        <v>426171.9</v>
      </c>
      <c r="R14" s="41">
        <v>2281</v>
      </c>
      <c r="S14" s="34">
        <f t="shared" si="10"/>
        <v>1971.6483706456911</v>
      </c>
      <c r="T14" s="34">
        <f t="shared" si="11"/>
        <v>50056.544999999998</v>
      </c>
      <c r="U14" s="42">
        <v>37700</v>
      </c>
      <c r="V14" s="34">
        <f t="shared" si="12"/>
        <v>32587.086178580688</v>
      </c>
      <c r="W14" s="34">
        <f t="shared" si="13"/>
        <v>827326.5</v>
      </c>
      <c r="X14" s="37">
        <v>1.1544000000000001</v>
      </c>
      <c r="Y14" s="79">
        <v>1.15395</v>
      </c>
      <c r="Z14" s="37">
        <v>1.1569</v>
      </c>
      <c r="AA14" s="43">
        <v>25.4</v>
      </c>
      <c r="AB14" s="43">
        <v>21.945</v>
      </c>
    </row>
    <row r="15" spans="1:28" ht="13.5" x14ac:dyDescent="0.25">
      <c r="A15" s="39">
        <v>12</v>
      </c>
      <c r="B15" s="40">
        <v>1</v>
      </c>
      <c r="C15" s="41">
        <v>9585</v>
      </c>
      <c r="D15" s="33">
        <f t="shared" si="0"/>
        <v>8293.6748291079002</v>
      </c>
      <c r="E15" s="34">
        <f t="shared" si="1"/>
        <v>210496.185</v>
      </c>
      <c r="F15" s="41">
        <v>3052</v>
      </c>
      <c r="G15" s="34">
        <f t="shared" si="2"/>
        <v>2640.8237431859479</v>
      </c>
      <c r="H15" s="34">
        <f t="shared" si="3"/>
        <v>67024.971999999994</v>
      </c>
      <c r="I15" s="41">
        <v>2733</v>
      </c>
      <c r="J15" s="34">
        <f t="shared" si="4"/>
        <v>2364.8005537769318</v>
      </c>
      <c r="K15" s="34">
        <f t="shared" si="5"/>
        <v>60019.412999999993</v>
      </c>
      <c r="L15" s="41">
        <v>3248</v>
      </c>
      <c r="M15" s="34">
        <f t="shared" si="6"/>
        <v>2810.4179285281648</v>
      </c>
      <c r="N15" s="34">
        <f t="shared" si="7"/>
        <v>71329.327999999994</v>
      </c>
      <c r="O15" s="42">
        <v>19375</v>
      </c>
      <c r="P15" s="34">
        <f t="shared" si="8"/>
        <v>16764.731331660467</v>
      </c>
      <c r="Q15" s="34">
        <f t="shared" si="9"/>
        <v>425494.375</v>
      </c>
      <c r="R15" s="41">
        <v>2289</v>
      </c>
      <c r="S15" s="34">
        <f t="shared" si="10"/>
        <v>1980.6178073894609</v>
      </c>
      <c r="T15" s="34">
        <f t="shared" si="11"/>
        <v>50268.728999999999</v>
      </c>
      <c r="U15" s="42">
        <v>37755</v>
      </c>
      <c r="V15" s="34">
        <f t="shared" si="12"/>
        <v>32668.512589772432</v>
      </c>
      <c r="W15" s="34">
        <f t="shared" si="13"/>
        <v>829137.55499999993</v>
      </c>
      <c r="X15" s="37">
        <v>1.1525000000000001</v>
      </c>
      <c r="Y15" s="79">
        <v>1.15255</v>
      </c>
      <c r="Z15" s="37">
        <v>1.1556999999999999</v>
      </c>
      <c r="AA15" s="43">
        <v>25.375</v>
      </c>
      <c r="AB15" s="43">
        <v>21.960999999999999</v>
      </c>
    </row>
    <row r="16" spans="1:28" ht="13.5" x14ac:dyDescent="0.25">
      <c r="A16" s="39">
        <v>13</v>
      </c>
      <c r="B16" s="40">
        <v>1</v>
      </c>
      <c r="C16" s="41">
        <v>9661</v>
      </c>
      <c r="D16" s="33">
        <f t="shared" si="0"/>
        <v>8352.931004668857</v>
      </c>
      <c r="E16" s="34">
        <f t="shared" si="1"/>
        <v>212000.984</v>
      </c>
      <c r="F16" s="41">
        <v>3076</v>
      </c>
      <c r="G16" s="34">
        <f t="shared" si="2"/>
        <v>2659.5192806501814</v>
      </c>
      <c r="H16" s="34">
        <f t="shared" si="3"/>
        <v>67499.743999999992</v>
      </c>
      <c r="I16" s="41">
        <v>2733</v>
      </c>
      <c r="J16" s="34">
        <f t="shared" si="4"/>
        <v>2362.9604011758602</v>
      </c>
      <c r="K16" s="34">
        <f t="shared" si="5"/>
        <v>59972.951999999997</v>
      </c>
      <c r="L16" s="41">
        <v>3410</v>
      </c>
      <c r="M16" s="34">
        <f t="shared" si="6"/>
        <v>2948.2967318001038</v>
      </c>
      <c r="N16" s="34">
        <f t="shared" si="7"/>
        <v>74829.039999999994</v>
      </c>
      <c r="O16" s="42">
        <v>19235</v>
      </c>
      <c r="P16" s="34">
        <f t="shared" si="8"/>
        <v>16630.641535535189</v>
      </c>
      <c r="Q16" s="34">
        <f t="shared" si="9"/>
        <v>422092.83999999997</v>
      </c>
      <c r="R16" s="41">
        <v>2330</v>
      </c>
      <c r="S16" s="34">
        <f t="shared" si="10"/>
        <v>2014.5253328722115</v>
      </c>
      <c r="T16" s="34">
        <f t="shared" si="11"/>
        <v>51129.52</v>
      </c>
      <c r="U16" s="42">
        <v>37800</v>
      </c>
      <c r="V16" s="34">
        <f t="shared" si="12"/>
        <v>32681.99896247622</v>
      </c>
      <c r="W16" s="34">
        <f t="shared" si="13"/>
        <v>829483.2</v>
      </c>
      <c r="X16" s="37">
        <v>1.1532</v>
      </c>
      <c r="Y16" s="79">
        <v>1.1534500000000001</v>
      </c>
      <c r="Z16" s="37">
        <v>1.1566000000000001</v>
      </c>
      <c r="AA16" s="43">
        <v>25.37</v>
      </c>
      <c r="AB16" s="43">
        <v>21.943999999999999</v>
      </c>
    </row>
    <row r="17" spans="1:28" ht="13.5" x14ac:dyDescent="0.25">
      <c r="A17" s="39">
        <v>14</v>
      </c>
      <c r="B17" s="40">
        <v>1</v>
      </c>
      <c r="C17" s="41">
        <v>9971</v>
      </c>
      <c r="D17" s="33">
        <f t="shared" si="0"/>
        <v>8593.4672067568717</v>
      </c>
      <c r="E17" s="34">
        <f t="shared" si="1"/>
        <v>218185.42200000002</v>
      </c>
      <c r="F17" s="41">
        <v>3152</v>
      </c>
      <c r="G17" s="34">
        <f t="shared" si="2"/>
        <v>2716.5388261656467</v>
      </c>
      <c r="H17" s="34">
        <f t="shared" si="3"/>
        <v>68972.063999999998</v>
      </c>
      <c r="I17" s="41">
        <v>2733</v>
      </c>
      <c r="J17" s="34">
        <f t="shared" si="4"/>
        <v>2355.4253210376623</v>
      </c>
      <c r="K17" s="34">
        <f t="shared" si="5"/>
        <v>59803.506000000001</v>
      </c>
      <c r="L17" s="41">
        <v>3552</v>
      </c>
      <c r="M17" s="34">
        <f t="shared" si="6"/>
        <v>3061.2772558820993</v>
      </c>
      <c r="N17" s="34">
        <f t="shared" si="7"/>
        <v>77724.864000000001</v>
      </c>
      <c r="O17" s="42">
        <v>19290</v>
      </c>
      <c r="P17" s="34">
        <f t="shared" si="8"/>
        <v>16625.010773075926</v>
      </c>
      <c r="Q17" s="34">
        <f t="shared" si="9"/>
        <v>422103.78</v>
      </c>
      <c r="R17" s="41">
        <v>2330</v>
      </c>
      <c r="S17" s="34">
        <f t="shared" si="10"/>
        <v>2008.1013530983364</v>
      </c>
      <c r="T17" s="34">
        <f t="shared" si="11"/>
        <v>50985.060000000005</v>
      </c>
      <c r="U17" s="42">
        <v>37875</v>
      </c>
      <c r="V17" s="34">
        <f t="shared" si="12"/>
        <v>32642.420063776608</v>
      </c>
      <c r="W17" s="34">
        <f t="shared" si="13"/>
        <v>828780.75</v>
      </c>
      <c r="X17" s="37">
        <v>1.1572</v>
      </c>
      <c r="Y17" s="79">
        <v>1.1574500000000001</v>
      </c>
      <c r="Z17" s="37">
        <v>1.1603000000000001</v>
      </c>
      <c r="AA17" s="43">
        <v>25.385000000000002</v>
      </c>
      <c r="AB17" s="43">
        <v>21.882000000000001</v>
      </c>
    </row>
    <row r="18" spans="1:28" ht="13.5" x14ac:dyDescent="0.25">
      <c r="A18" s="39">
        <v>15</v>
      </c>
      <c r="B18" s="40">
        <v>1</v>
      </c>
      <c r="C18" s="41">
        <v>10555</v>
      </c>
      <c r="D18" s="33">
        <f t="shared" ref="D18:D34" si="14">IF(C18=0,"",C18/Z18)</f>
        <v>9096.0013788348842</v>
      </c>
      <c r="E18" s="34">
        <f t="shared" si="1"/>
        <v>231112.28</v>
      </c>
      <c r="F18" s="41">
        <v>3163</v>
      </c>
      <c r="G18" s="34">
        <f t="shared" si="2"/>
        <v>2725.7842123405721</v>
      </c>
      <c r="H18" s="34">
        <f t="shared" si="3"/>
        <v>69257.04800000001</v>
      </c>
      <c r="I18" s="41">
        <v>2882</v>
      </c>
      <c r="J18" s="34">
        <f t="shared" si="4"/>
        <v>2483.626335746294</v>
      </c>
      <c r="K18" s="34">
        <f t="shared" si="5"/>
        <v>63104.272000000004</v>
      </c>
      <c r="L18" s="41">
        <v>3795</v>
      </c>
      <c r="M18" s="34">
        <f t="shared" si="6"/>
        <v>3270.4239917269906</v>
      </c>
      <c r="N18" s="34">
        <f t="shared" si="7"/>
        <v>83095.320000000007</v>
      </c>
      <c r="O18" s="42">
        <v>19860</v>
      </c>
      <c r="P18" s="34">
        <f t="shared" si="8"/>
        <v>17114.788004136502</v>
      </c>
      <c r="Q18" s="34">
        <f t="shared" si="9"/>
        <v>434854.56</v>
      </c>
      <c r="R18" s="41">
        <v>2402</v>
      </c>
      <c r="S18" s="34">
        <f t="shared" si="10"/>
        <v>2069.9758703895209</v>
      </c>
      <c r="T18" s="34">
        <f t="shared" si="11"/>
        <v>52594.192000000003</v>
      </c>
      <c r="U18" s="42">
        <v>38950</v>
      </c>
      <c r="V18" s="34">
        <f t="shared" si="12"/>
        <v>33566.011720096518</v>
      </c>
      <c r="W18" s="34">
        <f t="shared" si="13"/>
        <v>852849.20000000007</v>
      </c>
      <c r="X18" s="37">
        <v>1.1572</v>
      </c>
      <c r="Y18" s="79">
        <v>1.1573</v>
      </c>
      <c r="Z18" s="37">
        <v>1.1604000000000001</v>
      </c>
      <c r="AA18" s="43">
        <v>25.405000000000001</v>
      </c>
      <c r="AB18" s="43">
        <v>21.896000000000001</v>
      </c>
    </row>
    <row r="19" spans="1:28" ht="13.5" x14ac:dyDescent="0.25">
      <c r="A19" s="39">
        <v>16</v>
      </c>
      <c r="B19" s="40"/>
      <c r="C19" s="41"/>
      <c r="D19" s="33" t="str">
        <f t="shared" si="14"/>
        <v/>
      </c>
      <c r="E19" s="34" t="s">
        <v>2</v>
      </c>
      <c r="F19" s="41"/>
      <c r="G19" s="34" t="str">
        <f t="shared" si="2"/>
        <v/>
      </c>
      <c r="H19" s="34" t="s">
        <v>2</v>
      </c>
      <c r="I19" s="41"/>
      <c r="J19" s="34" t="str">
        <f t="shared" si="4"/>
        <v/>
      </c>
      <c r="K19" s="34" t="s">
        <v>2</v>
      </c>
      <c r="L19" s="41"/>
      <c r="M19" s="34" t="str">
        <f t="shared" si="6"/>
        <v/>
      </c>
      <c r="N19" s="34" t="s">
        <v>2</v>
      </c>
      <c r="O19" s="42"/>
      <c r="P19" s="34" t="str">
        <f t="shared" si="8"/>
        <v/>
      </c>
      <c r="Q19" s="34" t="s">
        <v>2</v>
      </c>
      <c r="R19" s="41"/>
      <c r="S19" s="34" t="str">
        <f t="shared" si="10"/>
        <v/>
      </c>
      <c r="T19" s="34" t="s">
        <v>2</v>
      </c>
      <c r="U19" s="42"/>
      <c r="V19" s="34" t="str">
        <f t="shared" si="12"/>
        <v/>
      </c>
      <c r="W19" s="34" t="s">
        <v>2</v>
      </c>
      <c r="X19" s="37"/>
      <c r="Y19" s="79"/>
      <c r="Z19" s="37"/>
      <c r="AA19" s="43"/>
      <c r="AB19" s="43"/>
    </row>
    <row r="20" spans="1:28" ht="13.5" x14ac:dyDescent="0.25">
      <c r="A20" s="39">
        <v>17</v>
      </c>
      <c r="B20" s="40"/>
      <c r="C20" s="41"/>
      <c r="D20" s="33" t="str">
        <f t="shared" si="14"/>
        <v/>
      </c>
      <c r="E20" s="34" t="s">
        <v>2</v>
      </c>
      <c r="F20" s="41"/>
      <c r="G20" s="34" t="str">
        <f t="shared" si="2"/>
        <v/>
      </c>
      <c r="H20" s="34" t="s">
        <v>2</v>
      </c>
      <c r="I20" s="41"/>
      <c r="J20" s="34" t="str">
        <f t="shared" si="4"/>
        <v/>
      </c>
      <c r="K20" s="34" t="s">
        <v>2</v>
      </c>
      <c r="L20" s="41"/>
      <c r="M20" s="34" t="str">
        <f t="shared" si="6"/>
        <v/>
      </c>
      <c r="N20" s="34" t="s">
        <v>2</v>
      </c>
      <c r="O20" s="42"/>
      <c r="P20" s="34" t="str">
        <f t="shared" si="8"/>
        <v/>
      </c>
      <c r="Q20" s="34" t="s">
        <v>2</v>
      </c>
      <c r="R20" s="41"/>
      <c r="S20" s="34" t="str">
        <f t="shared" si="10"/>
        <v/>
      </c>
      <c r="T20" s="34" t="s">
        <v>2</v>
      </c>
      <c r="U20" s="42"/>
      <c r="V20" s="34" t="str">
        <f t="shared" si="12"/>
        <v/>
      </c>
      <c r="W20" s="34" t="s">
        <v>2</v>
      </c>
      <c r="X20" s="37"/>
      <c r="Y20" s="79"/>
      <c r="Z20" s="37"/>
      <c r="AA20" s="43"/>
      <c r="AB20" s="43"/>
    </row>
    <row r="21" spans="1:28" ht="13.5" x14ac:dyDescent="0.25">
      <c r="A21" s="39">
        <v>18</v>
      </c>
      <c r="B21" s="40">
        <v>1</v>
      </c>
      <c r="C21" s="41">
        <v>10500</v>
      </c>
      <c r="D21" s="33">
        <f t="shared" si="14"/>
        <v>9052.5045262522635</v>
      </c>
      <c r="E21" s="34">
        <f t="shared" si="1"/>
        <v>230307</v>
      </c>
      <c r="F21" s="41">
        <v>3180</v>
      </c>
      <c r="G21" s="34">
        <f t="shared" si="2"/>
        <v>2741.615656522114</v>
      </c>
      <c r="H21" s="34">
        <f t="shared" si="3"/>
        <v>69750.12000000001</v>
      </c>
      <c r="I21" s="41">
        <v>2772</v>
      </c>
      <c r="J21" s="34">
        <f t="shared" si="4"/>
        <v>2389.8611949305978</v>
      </c>
      <c r="K21" s="34">
        <f t="shared" si="5"/>
        <v>60801.048000000003</v>
      </c>
      <c r="L21" s="41">
        <v>3815</v>
      </c>
      <c r="M21" s="34">
        <f t="shared" si="6"/>
        <v>3289.0766445383224</v>
      </c>
      <c r="N21" s="34">
        <f t="shared" si="7"/>
        <v>83678.210000000006</v>
      </c>
      <c r="O21" s="42">
        <v>20215</v>
      </c>
      <c r="P21" s="34">
        <f t="shared" si="8"/>
        <v>17428.226571256142</v>
      </c>
      <c r="Q21" s="34">
        <f t="shared" si="9"/>
        <v>443395.81</v>
      </c>
      <c r="R21" s="41">
        <v>2426.5</v>
      </c>
      <c r="S21" s="34">
        <f t="shared" si="10"/>
        <v>2091.9906888524874</v>
      </c>
      <c r="T21" s="34">
        <f t="shared" si="11"/>
        <v>53222.851000000002</v>
      </c>
      <c r="U21" s="42">
        <v>39600</v>
      </c>
      <c r="V21" s="34">
        <f t="shared" si="12"/>
        <v>34140.87421329425</v>
      </c>
      <c r="W21" s="34">
        <f t="shared" si="13"/>
        <v>868586.4</v>
      </c>
      <c r="X21" s="37">
        <v>1.1574</v>
      </c>
      <c r="Y21" s="79">
        <v>1.15655</v>
      </c>
      <c r="Z21" s="37">
        <v>1.1598999999999999</v>
      </c>
      <c r="AA21" s="43">
        <v>25.45</v>
      </c>
      <c r="AB21" s="43">
        <v>21.934000000000001</v>
      </c>
    </row>
    <row r="22" spans="1:28" ht="13.5" x14ac:dyDescent="0.25">
      <c r="A22" s="39">
        <v>19</v>
      </c>
      <c r="B22" s="40">
        <v>1</v>
      </c>
      <c r="C22" s="41">
        <v>10652</v>
      </c>
      <c r="D22" s="33">
        <f t="shared" si="14"/>
        <v>9137.8570815818821</v>
      </c>
      <c r="E22" s="34">
        <f t="shared" si="1"/>
        <v>233097.71599999999</v>
      </c>
      <c r="F22" s="41">
        <v>3176</v>
      </c>
      <c r="G22" s="34">
        <f t="shared" si="2"/>
        <v>2724.5431929312858</v>
      </c>
      <c r="H22" s="34">
        <f t="shared" si="3"/>
        <v>69500.407999999996</v>
      </c>
      <c r="I22" s="41">
        <v>2772</v>
      </c>
      <c r="J22" s="34">
        <f t="shared" si="4"/>
        <v>2377.9703182637045</v>
      </c>
      <c r="K22" s="34">
        <f t="shared" si="5"/>
        <v>60659.675999999999</v>
      </c>
      <c r="L22" s="41">
        <v>3707</v>
      </c>
      <c r="M22" s="34">
        <f t="shared" si="6"/>
        <v>3180.0634811701125</v>
      </c>
      <c r="N22" s="34">
        <f t="shared" si="7"/>
        <v>81120.281000000003</v>
      </c>
      <c r="O22" s="42">
        <v>20455</v>
      </c>
      <c r="P22" s="34">
        <f t="shared" si="8"/>
        <v>17547.396414171744</v>
      </c>
      <c r="Q22" s="34">
        <f t="shared" si="9"/>
        <v>447616.76499999996</v>
      </c>
      <c r="R22" s="41">
        <v>2420</v>
      </c>
      <c r="S22" s="34">
        <f t="shared" si="10"/>
        <v>2076.0058334048213</v>
      </c>
      <c r="T22" s="34">
        <f t="shared" si="11"/>
        <v>52956.86</v>
      </c>
      <c r="U22" s="42">
        <v>39650</v>
      </c>
      <c r="V22" s="34">
        <f t="shared" si="12"/>
        <v>34013.897229132708</v>
      </c>
      <c r="W22" s="34">
        <f t="shared" si="13"/>
        <v>867660.95</v>
      </c>
      <c r="X22" s="37">
        <v>1.1625000000000001</v>
      </c>
      <c r="Y22" s="79">
        <v>1.1626000000000001</v>
      </c>
      <c r="Z22" s="37">
        <v>1.1657</v>
      </c>
      <c r="AA22" s="43">
        <v>25.504999999999999</v>
      </c>
      <c r="AB22" s="43">
        <v>21.882999999999999</v>
      </c>
    </row>
    <row r="23" spans="1:28" ht="13.5" x14ac:dyDescent="0.25">
      <c r="A23" s="39">
        <v>20</v>
      </c>
      <c r="B23" s="40">
        <v>1</v>
      </c>
      <c r="C23" s="41">
        <v>10161</v>
      </c>
      <c r="D23" s="33">
        <f t="shared" si="14"/>
        <v>8742.1491869568945</v>
      </c>
      <c r="E23" s="34">
        <f t="shared" si="1"/>
        <v>223084.75499999998</v>
      </c>
      <c r="F23" s="41">
        <v>3065</v>
      </c>
      <c r="G23" s="34">
        <f t="shared" si="2"/>
        <v>2637.0128194097906</v>
      </c>
      <c r="H23" s="34">
        <f t="shared" si="3"/>
        <v>67292.074999999997</v>
      </c>
      <c r="I23" s="41">
        <v>2771</v>
      </c>
      <c r="J23" s="34">
        <f t="shared" si="4"/>
        <v>2384.0660758840227</v>
      </c>
      <c r="K23" s="34">
        <f t="shared" si="5"/>
        <v>60837.304999999993</v>
      </c>
      <c r="L23" s="41">
        <v>3584</v>
      </c>
      <c r="M23" s="34">
        <f t="shared" si="6"/>
        <v>3083.5412544093606</v>
      </c>
      <c r="N23" s="34">
        <f t="shared" si="7"/>
        <v>78686.720000000001</v>
      </c>
      <c r="O23" s="42">
        <v>20035</v>
      </c>
      <c r="P23" s="34">
        <f t="shared" si="8"/>
        <v>17237.374171900541</v>
      </c>
      <c r="Q23" s="34">
        <f t="shared" si="9"/>
        <v>439868.42499999999</v>
      </c>
      <c r="R23" s="41">
        <v>2385</v>
      </c>
      <c r="S23" s="34">
        <f t="shared" si="10"/>
        <v>2051.9659296223003</v>
      </c>
      <c r="T23" s="34">
        <f t="shared" si="11"/>
        <v>52362.674999999996</v>
      </c>
      <c r="U23" s="42">
        <v>38900</v>
      </c>
      <c r="V23" s="34">
        <f t="shared" si="12"/>
        <v>33468.123548137308</v>
      </c>
      <c r="W23" s="34">
        <f t="shared" si="13"/>
        <v>854049.49999999988</v>
      </c>
      <c r="X23" s="37">
        <v>1.1593</v>
      </c>
      <c r="Y23" s="79">
        <v>1.1593500000000001</v>
      </c>
      <c r="Z23" s="37">
        <v>1.1623000000000001</v>
      </c>
      <c r="AA23" s="43">
        <v>25.52</v>
      </c>
      <c r="AB23" s="43">
        <v>21.954999999999998</v>
      </c>
    </row>
    <row r="24" spans="1:28" ht="13.5" x14ac:dyDescent="0.25">
      <c r="A24" s="39">
        <v>21</v>
      </c>
      <c r="B24" s="40">
        <v>1</v>
      </c>
      <c r="C24" s="41">
        <v>10051</v>
      </c>
      <c r="D24" s="33">
        <f t="shared" si="14"/>
        <v>8631.9134318103734</v>
      </c>
      <c r="E24" s="34">
        <f t="shared" si="1"/>
        <v>221242.61199999999</v>
      </c>
      <c r="F24" s="41">
        <v>3014</v>
      </c>
      <c r="G24" s="34">
        <f t="shared" si="2"/>
        <v>2588.4575747165918</v>
      </c>
      <c r="H24" s="34">
        <f t="shared" si="3"/>
        <v>66344.168000000005</v>
      </c>
      <c r="I24" s="41">
        <v>2771</v>
      </c>
      <c r="J24" s="34">
        <f t="shared" si="4"/>
        <v>2379.7664032978355</v>
      </c>
      <c r="K24" s="34">
        <f t="shared" si="5"/>
        <v>60995.252</v>
      </c>
      <c r="L24" s="41">
        <v>3585</v>
      </c>
      <c r="M24" s="34">
        <f t="shared" si="6"/>
        <v>3078.8388869804189</v>
      </c>
      <c r="N24" s="34">
        <f t="shared" si="7"/>
        <v>78913.02</v>
      </c>
      <c r="O24" s="42">
        <v>20530</v>
      </c>
      <c r="P24" s="34">
        <f t="shared" si="8"/>
        <v>17631.398144967363</v>
      </c>
      <c r="Q24" s="34">
        <f t="shared" si="9"/>
        <v>451906.36</v>
      </c>
      <c r="R24" s="41">
        <v>2415</v>
      </c>
      <c r="S24" s="34">
        <f t="shared" si="10"/>
        <v>2074.0295431123322</v>
      </c>
      <c r="T24" s="34">
        <f t="shared" si="11"/>
        <v>53158.98</v>
      </c>
      <c r="U24" s="42">
        <v>38950</v>
      </c>
      <c r="V24" s="34">
        <f t="shared" si="12"/>
        <v>33450.704225352107</v>
      </c>
      <c r="W24" s="34">
        <f t="shared" si="13"/>
        <v>857367.4</v>
      </c>
      <c r="X24" s="37">
        <v>1.1607000000000001</v>
      </c>
      <c r="Y24" s="79">
        <v>1.1613500000000001</v>
      </c>
      <c r="Z24" s="37">
        <v>1.1644000000000001</v>
      </c>
      <c r="AA24" s="43">
        <v>25.614999999999998</v>
      </c>
      <c r="AB24" s="43">
        <v>22.012</v>
      </c>
    </row>
    <row r="25" spans="1:28" ht="13.5" x14ac:dyDescent="0.25">
      <c r="A25" s="39">
        <v>22</v>
      </c>
      <c r="B25" s="40">
        <v>1</v>
      </c>
      <c r="C25" s="41">
        <v>9992</v>
      </c>
      <c r="D25" s="33">
        <f t="shared" si="14"/>
        <v>8590.0962861072894</v>
      </c>
      <c r="E25" s="34">
        <f t="shared" si="1"/>
        <v>220413.52800000002</v>
      </c>
      <c r="F25" s="41">
        <v>2946</v>
      </c>
      <c r="G25" s="34">
        <f t="shared" si="2"/>
        <v>2532.6685006877578</v>
      </c>
      <c r="H25" s="34">
        <f t="shared" si="3"/>
        <v>64985.814000000006</v>
      </c>
      <c r="I25" s="41">
        <v>2770</v>
      </c>
      <c r="J25" s="34">
        <f t="shared" si="4"/>
        <v>2381.3617606602475</v>
      </c>
      <c r="K25" s="34">
        <f t="shared" si="5"/>
        <v>61103.43</v>
      </c>
      <c r="L25" s="41">
        <v>3495</v>
      </c>
      <c r="M25" s="34">
        <f t="shared" si="6"/>
        <v>3004.6423658872077</v>
      </c>
      <c r="N25" s="34">
        <f t="shared" si="7"/>
        <v>77096.205000000002</v>
      </c>
      <c r="O25" s="42">
        <v>20355</v>
      </c>
      <c r="P25" s="34">
        <f t="shared" si="8"/>
        <v>17499.140302613479</v>
      </c>
      <c r="Q25" s="34">
        <f t="shared" si="9"/>
        <v>449010.94500000001</v>
      </c>
      <c r="R25" s="41">
        <v>2439</v>
      </c>
      <c r="S25" s="34">
        <f t="shared" si="10"/>
        <v>2096.8019257221458</v>
      </c>
      <c r="T25" s="34">
        <f t="shared" si="11"/>
        <v>53801.901000000005</v>
      </c>
      <c r="U25" s="42">
        <v>38850</v>
      </c>
      <c r="V25" s="34">
        <f t="shared" si="12"/>
        <v>33399.243466299864</v>
      </c>
      <c r="W25" s="34">
        <f t="shared" si="13"/>
        <v>856992.15</v>
      </c>
      <c r="X25" s="37">
        <v>1.1599999999999999</v>
      </c>
      <c r="Y25" s="79">
        <v>1.1603000000000001</v>
      </c>
      <c r="Z25" s="37">
        <v>1.1632</v>
      </c>
      <c r="AA25" s="43">
        <v>25.655000000000001</v>
      </c>
      <c r="AB25" s="43">
        <v>22.059000000000001</v>
      </c>
    </row>
    <row r="26" spans="1:28" ht="13.5" x14ac:dyDescent="0.25">
      <c r="A26" s="39">
        <v>23</v>
      </c>
      <c r="B26" s="40"/>
      <c r="C26" s="41"/>
      <c r="D26" s="33" t="str">
        <f t="shared" si="14"/>
        <v/>
      </c>
      <c r="E26" s="34" t="s">
        <v>2</v>
      </c>
      <c r="F26" s="41"/>
      <c r="G26" s="34" t="str">
        <f t="shared" si="2"/>
        <v/>
      </c>
      <c r="H26" s="34" t="s">
        <v>2</v>
      </c>
      <c r="I26" s="41"/>
      <c r="J26" s="34" t="str">
        <f t="shared" si="4"/>
        <v/>
      </c>
      <c r="K26" s="34" t="s">
        <v>2</v>
      </c>
      <c r="L26" s="41"/>
      <c r="M26" s="34" t="str">
        <f t="shared" si="6"/>
        <v/>
      </c>
      <c r="N26" s="34" t="s">
        <v>2</v>
      </c>
      <c r="O26" s="42"/>
      <c r="P26" s="34" t="str">
        <f t="shared" si="8"/>
        <v/>
      </c>
      <c r="Q26" s="34" t="s">
        <v>2</v>
      </c>
      <c r="R26" s="41"/>
      <c r="S26" s="34" t="str">
        <f t="shared" si="10"/>
        <v/>
      </c>
      <c r="T26" s="34" t="s">
        <v>2</v>
      </c>
      <c r="U26" s="42"/>
      <c r="V26" s="34" t="str">
        <f t="shared" si="12"/>
        <v/>
      </c>
      <c r="W26" s="34" t="s">
        <v>2</v>
      </c>
      <c r="X26" s="37"/>
      <c r="Y26" s="79"/>
      <c r="Z26" s="37"/>
      <c r="AA26" s="43"/>
      <c r="AB26" s="43"/>
    </row>
    <row r="27" spans="1:28" ht="13.5" x14ac:dyDescent="0.25">
      <c r="A27" s="39">
        <v>24</v>
      </c>
      <c r="B27" s="40"/>
      <c r="C27" s="41"/>
      <c r="D27" s="33" t="str">
        <f t="shared" si="14"/>
        <v/>
      </c>
      <c r="E27" s="34" t="s">
        <v>2</v>
      </c>
      <c r="F27" s="41"/>
      <c r="G27" s="34" t="str">
        <f t="shared" si="2"/>
        <v/>
      </c>
      <c r="H27" s="34" t="s">
        <v>2</v>
      </c>
      <c r="I27" s="41"/>
      <c r="J27" s="34" t="str">
        <f t="shared" si="4"/>
        <v/>
      </c>
      <c r="K27" s="34" t="s">
        <v>2</v>
      </c>
      <c r="L27" s="41"/>
      <c r="M27" s="34" t="str">
        <f t="shared" si="6"/>
        <v/>
      </c>
      <c r="N27" s="34" t="s">
        <v>2</v>
      </c>
      <c r="O27" s="42"/>
      <c r="P27" s="34" t="str">
        <f t="shared" si="8"/>
        <v/>
      </c>
      <c r="Q27" s="34" t="s">
        <v>2</v>
      </c>
      <c r="R27" s="41"/>
      <c r="S27" s="34" t="str">
        <f t="shared" si="10"/>
        <v/>
      </c>
      <c r="T27" s="34" t="s">
        <v>2</v>
      </c>
      <c r="U27" s="42"/>
      <c r="V27" s="34" t="str">
        <f t="shared" si="12"/>
        <v/>
      </c>
      <c r="W27" s="34" t="s">
        <v>2</v>
      </c>
      <c r="X27" s="37"/>
      <c r="Y27" s="79"/>
      <c r="Z27" s="37"/>
      <c r="AA27" s="43"/>
      <c r="AB27" s="43"/>
    </row>
    <row r="28" spans="1:28" ht="13.5" x14ac:dyDescent="0.25">
      <c r="A28" s="39">
        <v>25</v>
      </c>
      <c r="B28" s="40">
        <v>1</v>
      </c>
      <c r="C28" s="41">
        <v>10050</v>
      </c>
      <c r="D28" s="33">
        <f t="shared" si="14"/>
        <v>8657.8221915920058</v>
      </c>
      <c r="E28" s="34">
        <f t="shared" si="1"/>
        <v>222888.9</v>
      </c>
      <c r="F28" s="41">
        <v>2917</v>
      </c>
      <c r="G28" s="34">
        <f t="shared" si="2"/>
        <v>2512.9221226740178</v>
      </c>
      <c r="H28" s="34">
        <f t="shared" si="3"/>
        <v>64693.226000000002</v>
      </c>
      <c r="I28" s="41">
        <v>2770</v>
      </c>
      <c r="J28" s="34">
        <f t="shared" si="4"/>
        <v>2386.2853204686421</v>
      </c>
      <c r="K28" s="34">
        <f t="shared" si="5"/>
        <v>61433.060000000005</v>
      </c>
      <c r="L28" s="41">
        <v>3510.5</v>
      </c>
      <c r="M28" s="34">
        <f t="shared" si="6"/>
        <v>3024.2074431426599</v>
      </c>
      <c r="N28" s="34">
        <f t="shared" si="7"/>
        <v>77855.869000000006</v>
      </c>
      <c r="O28" s="42">
        <v>20135</v>
      </c>
      <c r="P28" s="34">
        <f t="shared" si="8"/>
        <v>17345.796002756717</v>
      </c>
      <c r="Q28" s="34">
        <f t="shared" si="9"/>
        <v>446554.03</v>
      </c>
      <c r="R28" s="41">
        <v>2485</v>
      </c>
      <c r="S28" s="34">
        <f t="shared" si="10"/>
        <v>2140.7649896623016</v>
      </c>
      <c r="T28" s="34">
        <f t="shared" si="11"/>
        <v>55112.33</v>
      </c>
      <c r="U28" s="42">
        <v>39300</v>
      </c>
      <c r="V28" s="34">
        <f t="shared" si="12"/>
        <v>33855.961405926944</v>
      </c>
      <c r="W28" s="34">
        <f t="shared" si="13"/>
        <v>871595.4</v>
      </c>
      <c r="X28" s="37">
        <v>1.1573</v>
      </c>
      <c r="Y28" s="79">
        <v>1.1577500000000001</v>
      </c>
      <c r="Z28" s="37">
        <v>1.1608000000000001</v>
      </c>
      <c r="AA28" s="43">
        <v>25.734999999999999</v>
      </c>
      <c r="AB28" s="43">
        <v>22.178000000000001</v>
      </c>
    </row>
    <row r="29" spans="1:28" ht="13.5" x14ac:dyDescent="0.25">
      <c r="A29" s="39">
        <v>26</v>
      </c>
      <c r="B29" s="40">
        <v>1</v>
      </c>
      <c r="C29" s="41">
        <v>9988</v>
      </c>
      <c r="D29" s="33">
        <f t="shared" si="14"/>
        <v>8597.7446845140748</v>
      </c>
      <c r="E29" s="34">
        <f t="shared" si="1"/>
        <v>221004.476</v>
      </c>
      <c r="F29" s="41">
        <v>2831</v>
      </c>
      <c r="G29" s="34">
        <f t="shared" si="2"/>
        <v>2436.9458552121891</v>
      </c>
      <c r="H29" s="34">
        <f t="shared" si="3"/>
        <v>62641.536999999997</v>
      </c>
      <c r="I29" s="41">
        <v>2769</v>
      </c>
      <c r="J29" s="34">
        <f t="shared" si="4"/>
        <v>2383.5757940948611</v>
      </c>
      <c r="K29" s="34">
        <f t="shared" si="5"/>
        <v>61269.663</v>
      </c>
      <c r="L29" s="41">
        <v>3456</v>
      </c>
      <c r="M29" s="34">
        <f t="shared" si="6"/>
        <v>2974.950503572351</v>
      </c>
      <c r="N29" s="34">
        <f t="shared" si="7"/>
        <v>76470.911999999997</v>
      </c>
      <c r="O29" s="42">
        <v>20495</v>
      </c>
      <c r="P29" s="34">
        <f t="shared" si="8"/>
        <v>17642.248429026429</v>
      </c>
      <c r="Q29" s="34">
        <f t="shared" si="9"/>
        <v>453492.86499999999</v>
      </c>
      <c r="R29" s="41">
        <v>2445.5</v>
      </c>
      <c r="S29" s="34">
        <f t="shared" si="10"/>
        <v>2105.1045881036412</v>
      </c>
      <c r="T29" s="34">
        <f t="shared" si="11"/>
        <v>54111.578499999996</v>
      </c>
      <c r="U29" s="42">
        <v>39050</v>
      </c>
      <c r="V29" s="34">
        <f t="shared" si="12"/>
        <v>33614.530429542916</v>
      </c>
      <c r="W29" s="34">
        <f t="shared" si="13"/>
        <v>864059.35</v>
      </c>
      <c r="X29" s="37">
        <v>1.1588000000000001</v>
      </c>
      <c r="Y29" s="79">
        <v>1.1587499999999999</v>
      </c>
      <c r="Z29" s="37">
        <v>1.1617</v>
      </c>
      <c r="AA29" s="43">
        <v>25.7</v>
      </c>
      <c r="AB29" s="43">
        <v>22.126999999999999</v>
      </c>
    </row>
    <row r="30" spans="1:28" ht="13.5" x14ac:dyDescent="0.25">
      <c r="A30" s="39">
        <v>27</v>
      </c>
      <c r="B30" s="40">
        <v>1</v>
      </c>
      <c r="C30" s="41">
        <v>9849.5</v>
      </c>
      <c r="D30" s="33">
        <f t="shared" si="14"/>
        <v>8487.2899612236106</v>
      </c>
      <c r="E30" s="34">
        <f t="shared" si="1"/>
        <v>217733.04700000002</v>
      </c>
      <c r="F30" s="41">
        <v>2704</v>
      </c>
      <c r="G30" s="34">
        <f t="shared" si="2"/>
        <v>2330.0301594140456</v>
      </c>
      <c r="H30" s="34">
        <f t="shared" si="3"/>
        <v>59774.624000000003</v>
      </c>
      <c r="I30" s="41">
        <v>2769</v>
      </c>
      <c r="J30" s="34">
        <f t="shared" si="4"/>
        <v>2386.0404997845753</v>
      </c>
      <c r="K30" s="34">
        <f t="shared" si="5"/>
        <v>61211.514000000003</v>
      </c>
      <c r="L30" s="41">
        <v>3385.5</v>
      </c>
      <c r="M30" s="34">
        <f t="shared" si="6"/>
        <v>2917.2770357604477</v>
      </c>
      <c r="N30" s="34">
        <f t="shared" si="7"/>
        <v>74839.863000000012</v>
      </c>
      <c r="O30" s="42">
        <v>19850</v>
      </c>
      <c r="P30" s="34">
        <f t="shared" si="8"/>
        <v>17104.696251615682</v>
      </c>
      <c r="Q30" s="34">
        <f t="shared" si="9"/>
        <v>438804.10000000003</v>
      </c>
      <c r="R30" s="41">
        <v>2430</v>
      </c>
      <c r="S30" s="34">
        <f t="shared" si="10"/>
        <v>2093.9250323136575</v>
      </c>
      <c r="T30" s="34">
        <f t="shared" si="11"/>
        <v>53717.58</v>
      </c>
      <c r="U30" s="42">
        <v>38750</v>
      </c>
      <c r="V30" s="34">
        <f t="shared" si="12"/>
        <v>33390.779836277463</v>
      </c>
      <c r="W30" s="34">
        <f t="shared" si="13"/>
        <v>856607.50000000012</v>
      </c>
      <c r="X30" s="37">
        <v>1.1587000000000001</v>
      </c>
      <c r="Y30" s="79">
        <v>1.1574500000000001</v>
      </c>
      <c r="Z30" s="37">
        <v>1.1605000000000001</v>
      </c>
      <c r="AA30" s="43">
        <v>25.684999999999999</v>
      </c>
      <c r="AB30" s="43">
        <v>22.106000000000002</v>
      </c>
    </row>
    <row r="31" spans="1:28" ht="13.5" x14ac:dyDescent="0.25">
      <c r="A31" s="39">
        <v>28</v>
      </c>
      <c r="B31" s="40">
        <v>1</v>
      </c>
      <c r="C31" s="41">
        <v>9860</v>
      </c>
      <c r="D31" s="33">
        <f t="shared" si="14"/>
        <v>8502.198844528757</v>
      </c>
      <c r="E31" s="34">
        <f t="shared" si="1"/>
        <v>217965.16</v>
      </c>
      <c r="F31" s="41">
        <v>2721</v>
      </c>
      <c r="G31" s="34">
        <f t="shared" si="2"/>
        <v>2346.2964559799948</v>
      </c>
      <c r="H31" s="34">
        <f t="shared" si="3"/>
        <v>60150.426000000007</v>
      </c>
      <c r="I31" s="41">
        <v>2518</v>
      </c>
      <c r="J31" s="34">
        <f t="shared" si="4"/>
        <v>2171.2511856514616</v>
      </c>
      <c r="K31" s="34">
        <f t="shared" si="5"/>
        <v>55662.908000000003</v>
      </c>
      <c r="L31" s="41">
        <v>3415</v>
      </c>
      <c r="M31" s="34">
        <f t="shared" si="6"/>
        <v>2944.7270845908424</v>
      </c>
      <c r="N31" s="34">
        <f t="shared" si="7"/>
        <v>75491.990000000005</v>
      </c>
      <c r="O31" s="42">
        <v>19825</v>
      </c>
      <c r="P31" s="34">
        <f t="shared" si="8"/>
        <v>17094.938346124</v>
      </c>
      <c r="Q31" s="34">
        <f t="shared" si="9"/>
        <v>438251.45</v>
      </c>
      <c r="R31" s="41">
        <v>2438</v>
      </c>
      <c r="S31" s="34">
        <f t="shared" si="10"/>
        <v>2102.2678278865224</v>
      </c>
      <c r="T31" s="34">
        <f t="shared" si="11"/>
        <v>53894.428000000007</v>
      </c>
      <c r="U31" s="42">
        <v>37650</v>
      </c>
      <c r="V31" s="34">
        <f t="shared" si="12"/>
        <v>32465.292748124517</v>
      </c>
      <c r="W31" s="34">
        <f t="shared" si="13"/>
        <v>832290.9</v>
      </c>
      <c r="X31" s="37">
        <v>1.1563000000000001</v>
      </c>
      <c r="Y31" s="79">
        <v>1.15655</v>
      </c>
      <c r="Z31" s="37">
        <v>1.1597</v>
      </c>
      <c r="AA31" s="43">
        <v>25.684999999999999</v>
      </c>
      <c r="AB31" s="43">
        <v>22.106000000000002</v>
      </c>
    </row>
    <row r="32" spans="1:28" ht="13.5" x14ac:dyDescent="0.25">
      <c r="A32" s="39">
        <v>29</v>
      </c>
      <c r="B32" s="40">
        <v>1</v>
      </c>
      <c r="C32" s="41">
        <v>9955</v>
      </c>
      <c r="D32" s="33">
        <f t="shared" si="14"/>
        <v>8546.5315934065929</v>
      </c>
      <c r="E32" s="34">
        <f t="shared" si="1"/>
        <v>219657.07500000001</v>
      </c>
      <c r="F32" s="41">
        <v>2695</v>
      </c>
      <c r="G32" s="34">
        <f t="shared" si="2"/>
        <v>2313.7019230769229</v>
      </c>
      <c r="H32" s="34">
        <f t="shared" si="3"/>
        <v>59465.175000000003</v>
      </c>
      <c r="I32" s="41">
        <v>2517</v>
      </c>
      <c r="J32" s="34">
        <f t="shared" si="4"/>
        <v>2160.8859890109889</v>
      </c>
      <c r="K32" s="34">
        <f t="shared" si="5"/>
        <v>55537.605000000003</v>
      </c>
      <c r="L32" s="41">
        <v>3455.5</v>
      </c>
      <c r="M32" s="34">
        <f t="shared" si="6"/>
        <v>2966.6037087912086</v>
      </c>
      <c r="N32" s="34">
        <f t="shared" si="7"/>
        <v>76245.607499999998</v>
      </c>
      <c r="O32" s="42">
        <v>19480</v>
      </c>
      <c r="P32" s="34">
        <f t="shared" si="8"/>
        <v>16723.901098901097</v>
      </c>
      <c r="Q32" s="34">
        <f t="shared" si="9"/>
        <v>429826.2</v>
      </c>
      <c r="R32" s="41">
        <v>2449</v>
      </c>
      <c r="S32" s="34">
        <f t="shared" si="10"/>
        <v>2102.506868131868</v>
      </c>
      <c r="T32" s="34">
        <f t="shared" si="11"/>
        <v>54037.185000000005</v>
      </c>
      <c r="U32" s="42">
        <v>38750</v>
      </c>
      <c r="V32" s="34">
        <f t="shared" si="12"/>
        <v>33267.513736263732</v>
      </c>
      <c r="W32" s="34">
        <f t="shared" si="13"/>
        <v>855018.75</v>
      </c>
      <c r="X32" s="37">
        <v>1.1615</v>
      </c>
      <c r="Y32" s="79">
        <v>1.1616500000000001</v>
      </c>
      <c r="Z32" s="37">
        <v>1.1648000000000001</v>
      </c>
      <c r="AA32" s="43">
        <v>25.695</v>
      </c>
      <c r="AB32" s="43">
        <v>22.065000000000001</v>
      </c>
    </row>
    <row r="33" spans="1:28" ht="13.5" x14ac:dyDescent="0.25">
      <c r="A33" s="39">
        <v>30</v>
      </c>
      <c r="B33" s="40"/>
      <c r="C33" s="41"/>
      <c r="D33" s="33" t="str">
        <f t="shared" si="14"/>
        <v/>
      </c>
      <c r="E33" s="34" t="s">
        <v>2</v>
      </c>
      <c r="F33" s="41"/>
      <c r="G33" s="34" t="str">
        <f t="shared" si="2"/>
        <v/>
      </c>
      <c r="H33" s="34" t="s">
        <v>2</v>
      </c>
      <c r="I33" s="41"/>
      <c r="J33" s="34" t="str">
        <f t="shared" si="4"/>
        <v/>
      </c>
      <c r="K33" s="34" t="s">
        <v>2</v>
      </c>
      <c r="L33" s="41"/>
      <c r="M33" s="34" t="str">
        <f t="shared" si="6"/>
        <v/>
      </c>
      <c r="N33" s="34" t="s">
        <v>2</v>
      </c>
      <c r="O33" s="42"/>
      <c r="P33" s="34" t="str">
        <f t="shared" si="8"/>
        <v/>
      </c>
      <c r="Q33" s="34" t="s">
        <v>2</v>
      </c>
      <c r="R33" s="41"/>
      <c r="S33" s="34" t="str">
        <f t="shared" si="10"/>
        <v/>
      </c>
      <c r="T33" s="34" t="s">
        <v>2</v>
      </c>
      <c r="U33" s="42"/>
      <c r="V33" s="34" t="str">
        <f t="shared" si="12"/>
        <v/>
      </c>
      <c r="W33" s="34" t="s">
        <v>2</v>
      </c>
      <c r="X33" s="37"/>
      <c r="Y33" s="79"/>
      <c r="Z33" s="37"/>
      <c r="AA33" s="43"/>
      <c r="AB33" s="43"/>
    </row>
    <row r="34" spans="1:28" ht="14.25" thickBot="1" x14ac:dyDescent="0.3">
      <c r="A34" s="44">
        <v>31</v>
      </c>
      <c r="B34" s="40"/>
      <c r="C34" s="41"/>
      <c r="D34" s="33" t="str">
        <f t="shared" si="14"/>
        <v/>
      </c>
      <c r="E34" s="34" t="s">
        <v>2</v>
      </c>
      <c r="F34" s="41"/>
      <c r="G34" s="34" t="str">
        <f t="shared" si="2"/>
        <v/>
      </c>
      <c r="H34" s="34" t="s">
        <v>2</v>
      </c>
      <c r="I34" s="41"/>
      <c r="J34" s="34" t="str">
        <f t="shared" si="4"/>
        <v/>
      </c>
      <c r="K34" s="34" t="s">
        <v>2</v>
      </c>
      <c r="L34" s="41"/>
      <c r="M34" s="34" t="str">
        <f t="shared" si="6"/>
        <v/>
      </c>
      <c r="N34" s="34" t="s">
        <v>2</v>
      </c>
      <c r="O34" s="42"/>
      <c r="P34" s="34" t="str">
        <f t="shared" si="8"/>
        <v/>
      </c>
      <c r="Q34" s="34" t="s">
        <v>2</v>
      </c>
      <c r="R34" s="41"/>
      <c r="S34" s="34" t="str">
        <f t="shared" si="10"/>
        <v/>
      </c>
      <c r="T34" s="34" t="s">
        <v>2</v>
      </c>
      <c r="U34" s="42"/>
      <c r="V34" s="34" t="str">
        <f t="shared" si="12"/>
        <v/>
      </c>
      <c r="W34" s="34" t="s">
        <v>2</v>
      </c>
      <c r="X34" s="37"/>
      <c r="Y34" s="79"/>
      <c r="Z34" s="37"/>
      <c r="AA34" s="43"/>
      <c r="AB34" s="43"/>
    </row>
    <row r="35" spans="1:28" ht="15" thickBot="1" x14ac:dyDescent="0.35">
      <c r="A35" s="45"/>
      <c r="B35" s="46">
        <f>SUM(B4:B34)</f>
        <v>21</v>
      </c>
      <c r="C35" s="80">
        <f>SUM(C4:C34)/B35</f>
        <v>9778.5</v>
      </c>
      <c r="D35" s="47">
        <f>SUM(D4:D34)/B35</f>
        <v>8428.3232317067414</v>
      </c>
      <c r="E35" s="47">
        <f>SUM(E4:E34)/B35</f>
        <v>214877.14411904762</v>
      </c>
      <c r="F35" s="80">
        <f>SUM(F4:F34)/B35</f>
        <v>2955.1666666666665</v>
      </c>
      <c r="G35" s="47">
        <f>SUM(G4:G34)/B35</f>
        <v>2547.3291865729675</v>
      </c>
      <c r="H35" s="47">
        <f>SUM(H4:H34)/B35</f>
        <v>64927.326690476199</v>
      </c>
      <c r="I35" s="80">
        <f>SUM(I4:I34)/B35</f>
        <v>2695.6190476190477</v>
      </c>
      <c r="J35" s="47">
        <f>SUM(J4:J34)/B35</f>
        <v>2323.5536553354264</v>
      </c>
      <c r="K35" s="47">
        <f>SUM(K4:K34)/B35</f>
        <v>59232.506095238095</v>
      </c>
      <c r="L35" s="80">
        <f>SUM(L4:L34)/B35</f>
        <v>3370.1428571428573</v>
      </c>
      <c r="M35" s="47">
        <f>SUM(M4:M34)/B35</f>
        <v>2904.7158358827432</v>
      </c>
      <c r="N35" s="47">
        <f>SUM(N4:N34)/B35</f>
        <v>74059.95085714286</v>
      </c>
      <c r="O35" s="82">
        <f>SUM(O4:O34)/B35</f>
        <v>19420.238095238095</v>
      </c>
      <c r="P35" s="47">
        <f>SUM(P4:P34)/B35</f>
        <v>16739.015033975225</v>
      </c>
      <c r="Q35" s="47">
        <f>SUM(Q4:Q34)/B35</f>
        <v>426775.31357142853</v>
      </c>
      <c r="R35" s="80">
        <f>SUM(R4:R34)/B35</f>
        <v>2339.4523809523807</v>
      </c>
      <c r="S35" s="47">
        <f>SUM(S4:S34)/B35</f>
        <v>2016.4505300374776</v>
      </c>
      <c r="T35" s="47">
        <f>SUM(T4:T34)/B35</f>
        <v>51412.733714285707</v>
      </c>
      <c r="U35" s="81">
        <f>SUM(U4:U34)/B35</f>
        <v>37962.380952380954</v>
      </c>
      <c r="V35" s="47">
        <f>SUM(V4:V34)/B35</f>
        <v>32721.807079220649</v>
      </c>
      <c r="W35" s="47">
        <f>SUM(W4:W34)/B35</f>
        <v>834222.6740476191</v>
      </c>
      <c r="X35" s="83">
        <f>SUM(X4:X34)/B35</f>
        <v>1.1571476190476189</v>
      </c>
      <c r="Y35" s="55"/>
      <c r="Z35" s="83">
        <f>SUM(Z4:Z34)/B35</f>
        <v>1.1601142857142857</v>
      </c>
      <c r="AA35" s="85">
        <v>25.484999999999999</v>
      </c>
      <c r="AB35" s="85">
        <v>21.966999999999999</v>
      </c>
    </row>
    <row r="36" spans="1:28" ht="14.25" x14ac:dyDescent="0.3">
      <c r="A36" s="48"/>
      <c r="B36" s="49"/>
      <c r="C36" s="50"/>
      <c r="D36" s="50"/>
      <c r="E36" s="50"/>
      <c r="F36" s="50"/>
      <c r="G36" s="50"/>
      <c r="H36" s="50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2" t="s">
        <v>18</v>
      </c>
      <c r="Y36" s="52"/>
      <c r="Z36" s="53"/>
      <c r="AA36" s="52"/>
      <c r="AB36" s="52"/>
    </row>
    <row r="38" spans="1:28" x14ac:dyDescent="0.2">
      <c r="T38" t="s">
        <v>2</v>
      </c>
      <c r="W38" t="s">
        <v>2</v>
      </c>
    </row>
    <row r="39" spans="1:28" x14ac:dyDescent="0.2">
      <c r="D39" t="s">
        <v>2</v>
      </c>
      <c r="Q39" t="s">
        <v>2</v>
      </c>
    </row>
    <row r="40" spans="1:28" x14ac:dyDescent="0.2">
      <c r="D40" t="s">
        <v>2</v>
      </c>
      <c r="N40" t="s">
        <v>2</v>
      </c>
    </row>
    <row r="41" spans="1:28" x14ac:dyDescent="0.2">
      <c r="W41" t="s">
        <v>2</v>
      </c>
    </row>
  </sheetData>
  <phoneticPr fontId="0" type="noConversion"/>
  <pageMargins left="0.78740157480314965" right="0.78740157480314965" top="0.53" bottom="0.87" header="0.42" footer="0.51181102362204722"/>
  <pageSetup paperSize="9" orientation="landscape" horizontalDpi="1200" verticalDpi="1200" r:id="rId1"/>
  <headerFooter alignWithMargins="0"/>
  <ignoredErrors>
    <ignoredError sqref="J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9"/>
  <sheetViews>
    <sheetView tabSelected="1" workbookViewId="0">
      <selection activeCell="J36" sqref="J36"/>
    </sheetView>
  </sheetViews>
  <sheetFormatPr defaultRowHeight="12.75" x14ac:dyDescent="0.2"/>
  <cols>
    <col min="1" max="1" width="8.42578125" customWidth="1"/>
    <col min="2" max="2" width="5.85546875" customWidth="1"/>
    <col min="5" max="5" width="10.140625" bestFit="1" customWidth="1"/>
    <col min="8" max="8" width="10.140625" bestFit="1" customWidth="1"/>
    <col min="11" max="11" width="10.140625" bestFit="1" customWidth="1"/>
    <col min="14" max="14" width="10.140625" bestFit="1" customWidth="1"/>
    <col min="15" max="15" width="10.5703125" bestFit="1" customWidth="1"/>
  </cols>
  <sheetData>
    <row r="1" spans="1:16" ht="14.25" x14ac:dyDescent="0.3">
      <c r="A1" s="54" t="s">
        <v>27</v>
      </c>
      <c r="B1" s="1">
        <v>2021</v>
      </c>
      <c r="C1" s="2" t="s">
        <v>20</v>
      </c>
      <c r="D1" s="3"/>
      <c r="E1" s="4"/>
      <c r="F1" s="62" t="s">
        <v>21</v>
      </c>
      <c r="G1" s="3"/>
      <c r="H1" s="3"/>
      <c r="I1" s="62" t="s">
        <v>22</v>
      </c>
      <c r="J1" s="3"/>
      <c r="K1" s="3"/>
      <c r="L1" s="2" t="s">
        <v>23</v>
      </c>
      <c r="M1" s="3"/>
      <c r="N1" s="4"/>
      <c r="O1" s="63" t="s">
        <v>19</v>
      </c>
      <c r="P1" s="64" t="s">
        <v>0</v>
      </c>
    </row>
    <row r="2" spans="1:16" ht="14.25" x14ac:dyDescent="0.3">
      <c r="A2" s="9" t="s">
        <v>3</v>
      </c>
      <c r="B2" s="59" t="s">
        <v>1</v>
      </c>
      <c r="C2" s="10" t="s">
        <v>9</v>
      </c>
      <c r="D2" s="11" t="s">
        <v>5</v>
      </c>
      <c r="E2" s="12" t="s">
        <v>10</v>
      </c>
      <c r="F2" s="10" t="s">
        <v>9</v>
      </c>
      <c r="G2" s="11" t="s">
        <v>5</v>
      </c>
      <c r="H2" s="11" t="s">
        <v>10</v>
      </c>
      <c r="I2" s="10" t="s">
        <v>9</v>
      </c>
      <c r="J2" s="11" t="s">
        <v>5</v>
      </c>
      <c r="K2" s="11" t="s">
        <v>10</v>
      </c>
      <c r="L2" s="10" t="s">
        <v>9</v>
      </c>
      <c r="M2" s="11" t="s">
        <v>5</v>
      </c>
      <c r="N2" s="12" t="s">
        <v>10</v>
      </c>
      <c r="O2" s="16" t="s">
        <v>4</v>
      </c>
      <c r="P2" s="65" t="s">
        <v>8</v>
      </c>
    </row>
    <row r="3" spans="1:16" ht="15" thickBot="1" x14ac:dyDescent="0.35">
      <c r="A3" s="18" t="s">
        <v>2</v>
      </c>
      <c r="B3" s="60" t="s">
        <v>25</v>
      </c>
      <c r="C3" s="19"/>
      <c r="D3" s="20"/>
      <c r="E3" s="21"/>
      <c r="F3" s="19"/>
      <c r="G3" s="20"/>
      <c r="H3" s="21"/>
      <c r="I3" s="19"/>
      <c r="J3" s="20"/>
      <c r="K3" s="21"/>
      <c r="L3" s="19"/>
      <c r="M3" s="20"/>
      <c r="N3" s="23"/>
      <c r="O3" s="27" t="s">
        <v>2</v>
      </c>
      <c r="P3" s="58"/>
    </row>
    <row r="4" spans="1:16" ht="13.5" x14ac:dyDescent="0.25">
      <c r="A4" s="30">
        <v>1</v>
      </c>
      <c r="B4" s="31">
        <v>1</v>
      </c>
      <c r="C4" s="32">
        <v>9112</v>
      </c>
      <c r="D4" s="33">
        <f t="shared" ref="D4:D34" si="0">IF(C4=0,"",C4/O4)</f>
        <v>7856.5269874116229</v>
      </c>
      <c r="E4" s="34">
        <f t="shared" ref="E4:E32" si="1">C4*P4</f>
        <v>198814.728</v>
      </c>
      <c r="F4" s="32">
        <v>9113</v>
      </c>
      <c r="G4" s="33">
        <f t="shared" ref="G4:G29" si="2">IF(F4=0,"",F4/O4)</f>
        <v>7857.3892050353516</v>
      </c>
      <c r="H4" s="34">
        <f t="shared" ref="H4:H11" si="3">F4*P4</f>
        <v>198836.54699999999</v>
      </c>
      <c r="I4" s="32">
        <v>9099</v>
      </c>
      <c r="J4" s="33">
        <f t="shared" ref="J4:J29" si="4">IF(I4=0,"",I4/O4)</f>
        <v>7845.3181583031565</v>
      </c>
      <c r="K4" s="34">
        <f t="shared" ref="K4:K11" si="5">I4*P4</f>
        <v>198531.08100000001</v>
      </c>
      <c r="L4" s="32">
        <v>9101</v>
      </c>
      <c r="M4" s="33">
        <f t="shared" ref="M4:M29" si="6">IF(L4=0,"",L4/O4)</f>
        <v>7847.0425935506128</v>
      </c>
      <c r="N4" s="34">
        <f t="shared" ref="N4:N11" si="7">L4*P4</f>
        <v>198574.71899999998</v>
      </c>
      <c r="O4" s="36">
        <v>1.1597999999999999</v>
      </c>
      <c r="P4" s="38">
        <v>21.818999999999999</v>
      </c>
    </row>
    <row r="5" spans="1:16" ht="13.5" x14ac:dyDescent="0.25">
      <c r="A5" s="39">
        <v>2</v>
      </c>
      <c r="B5" s="40" t="s">
        <v>2</v>
      </c>
      <c r="C5" s="41"/>
      <c r="D5" s="33" t="str">
        <f t="shared" si="0"/>
        <v/>
      </c>
      <c r="E5" s="34" t="s">
        <v>2</v>
      </c>
      <c r="F5" s="41"/>
      <c r="G5" s="33" t="str">
        <f t="shared" si="2"/>
        <v/>
      </c>
      <c r="H5" s="34" t="s">
        <v>2</v>
      </c>
      <c r="I5" s="41"/>
      <c r="J5" s="33" t="str">
        <f t="shared" si="4"/>
        <v/>
      </c>
      <c r="K5" s="34" t="s">
        <v>2</v>
      </c>
      <c r="L5" s="41"/>
      <c r="M5" s="33" t="str">
        <f t="shared" si="6"/>
        <v/>
      </c>
      <c r="N5" s="34" t="s">
        <v>2</v>
      </c>
      <c r="O5" s="37" t="s">
        <v>2</v>
      </c>
      <c r="P5" s="43"/>
    </row>
    <row r="6" spans="1:16" ht="13.5" x14ac:dyDescent="0.25">
      <c r="A6" s="39">
        <v>3</v>
      </c>
      <c r="B6" s="40" t="s">
        <v>2</v>
      </c>
      <c r="C6" s="41"/>
      <c r="D6" s="33" t="str">
        <f t="shared" si="0"/>
        <v/>
      </c>
      <c r="E6" s="34" t="s">
        <v>2</v>
      </c>
      <c r="F6" s="41"/>
      <c r="G6" s="33" t="str">
        <f t="shared" si="2"/>
        <v/>
      </c>
      <c r="H6" s="34" t="s">
        <v>2</v>
      </c>
      <c r="I6" s="41"/>
      <c r="J6" s="33" t="str">
        <f t="shared" si="4"/>
        <v/>
      </c>
      <c r="K6" s="34" t="s">
        <v>2</v>
      </c>
      <c r="L6" s="41"/>
      <c r="M6" s="33" t="str">
        <f t="shared" si="6"/>
        <v/>
      </c>
      <c r="N6" s="34" t="s">
        <v>2</v>
      </c>
      <c r="O6" s="37" t="s">
        <v>2</v>
      </c>
      <c r="P6" s="43"/>
    </row>
    <row r="7" spans="1:16" ht="13.5" x14ac:dyDescent="0.25">
      <c r="A7" s="39">
        <v>4</v>
      </c>
      <c r="B7" s="40">
        <v>1</v>
      </c>
      <c r="C7" s="41">
        <v>9267</v>
      </c>
      <c r="D7" s="33">
        <f t="shared" si="0"/>
        <v>7965.4461062403298</v>
      </c>
      <c r="E7" s="34">
        <f t="shared" si="1"/>
        <v>201649.92000000001</v>
      </c>
      <c r="F7" s="41">
        <v>9267.5</v>
      </c>
      <c r="G7" s="33">
        <f t="shared" si="2"/>
        <v>7965.875881038336</v>
      </c>
      <c r="H7" s="34">
        <f t="shared" si="3"/>
        <v>201660.80000000002</v>
      </c>
      <c r="I7" s="41">
        <v>9265</v>
      </c>
      <c r="J7" s="33">
        <f t="shared" si="4"/>
        <v>7963.7270070483064</v>
      </c>
      <c r="K7" s="34">
        <f t="shared" si="5"/>
        <v>201606.40000000002</v>
      </c>
      <c r="L7" s="41">
        <v>9270</v>
      </c>
      <c r="M7" s="33">
        <f t="shared" si="6"/>
        <v>7968.0247550283648</v>
      </c>
      <c r="N7" s="34">
        <f t="shared" si="7"/>
        <v>201715.20000000001</v>
      </c>
      <c r="O7" s="37">
        <v>1.1634</v>
      </c>
      <c r="P7" s="43">
        <v>21.76</v>
      </c>
    </row>
    <row r="8" spans="1:16" ht="13.5" x14ac:dyDescent="0.25">
      <c r="A8" s="39">
        <v>5</v>
      </c>
      <c r="B8" s="40">
        <v>1</v>
      </c>
      <c r="C8" s="41">
        <v>9091</v>
      </c>
      <c r="D8" s="33">
        <f t="shared" si="0"/>
        <v>7838.4204173133303</v>
      </c>
      <c r="E8" s="34">
        <f t="shared" si="1"/>
        <v>198338.34700000001</v>
      </c>
      <c r="F8" s="41">
        <v>9091.5</v>
      </c>
      <c r="G8" s="33">
        <f t="shared" si="2"/>
        <v>7838.8515261251941</v>
      </c>
      <c r="H8" s="34">
        <f t="shared" si="3"/>
        <v>198349.2555</v>
      </c>
      <c r="I8" s="41">
        <v>9085</v>
      </c>
      <c r="J8" s="33">
        <f t="shared" si="4"/>
        <v>7833.2471115709614</v>
      </c>
      <c r="K8" s="34">
        <f t="shared" si="5"/>
        <v>198207.44500000001</v>
      </c>
      <c r="L8" s="41">
        <v>9090</v>
      </c>
      <c r="M8" s="33">
        <f t="shared" si="6"/>
        <v>7837.5581996896017</v>
      </c>
      <c r="N8" s="34">
        <f t="shared" si="7"/>
        <v>198316.53</v>
      </c>
      <c r="O8" s="37">
        <v>1.1597999999999999</v>
      </c>
      <c r="P8" s="43">
        <v>21.817</v>
      </c>
    </row>
    <row r="9" spans="1:16" ht="13.5" x14ac:dyDescent="0.25">
      <c r="A9" s="39">
        <v>6</v>
      </c>
      <c r="B9" s="40">
        <v>1</v>
      </c>
      <c r="C9" s="41">
        <v>9095</v>
      </c>
      <c r="D9" s="33">
        <f t="shared" si="0"/>
        <v>7882.6486392789047</v>
      </c>
      <c r="E9" s="34">
        <f t="shared" si="1"/>
        <v>200317.375</v>
      </c>
      <c r="F9" s="41">
        <v>9096</v>
      </c>
      <c r="G9" s="33">
        <f t="shared" si="2"/>
        <v>7883.5153406136251</v>
      </c>
      <c r="H9" s="34">
        <f t="shared" si="3"/>
        <v>200339.4</v>
      </c>
      <c r="I9" s="41">
        <v>9082</v>
      </c>
      <c r="J9" s="33">
        <f t="shared" si="4"/>
        <v>7871.3815219275439</v>
      </c>
      <c r="K9" s="34">
        <f t="shared" si="5"/>
        <v>200031.05</v>
      </c>
      <c r="L9" s="41">
        <v>9082.5</v>
      </c>
      <c r="M9" s="33">
        <f t="shared" si="6"/>
        <v>7871.814872594904</v>
      </c>
      <c r="N9" s="34">
        <f t="shared" si="7"/>
        <v>200042.0625</v>
      </c>
      <c r="O9" s="37">
        <v>1.1537999999999999</v>
      </c>
      <c r="P9" s="43">
        <v>22.024999999999999</v>
      </c>
    </row>
    <row r="10" spans="1:16" ht="13.5" x14ac:dyDescent="0.25">
      <c r="A10" s="39">
        <v>7</v>
      </c>
      <c r="B10" s="40">
        <v>1</v>
      </c>
      <c r="C10" s="41">
        <v>9176.5</v>
      </c>
      <c r="D10" s="33">
        <f t="shared" si="0"/>
        <v>7934.7168179852997</v>
      </c>
      <c r="E10" s="34">
        <f t="shared" si="1"/>
        <v>201653.58750000002</v>
      </c>
      <c r="F10" s="41">
        <v>9177</v>
      </c>
      <c r="G10" s="33">
        <f t="shared" si="2"/>
        <v>7935.14915693904</v>
      </c>
      <c r="H10" s="34">
        <f t="shared" si="3"/>
        <v>201664.57500000001</v>
      </c>
      <c r="I10" s="41">
        <v>9175</v>
      </c>
      <c r="J10" s="33">
        <f t="shared" si="4"/>
        <v>7933.4198011240805</v>
      </c>
      <c r="K10" s="34">
        <f t="shared" si="5"/>
        <v>201620.625</v>
      </c>
      <c r="L10" s="41">
        <v>9177</v>
      </c>
      <c r="M10" s="33">
        <f t="shared" si="6"/>
        <v>7935.14915693904</v>
      </c>
      <c r="N10" s="34">
        <f t="shared" si="7"/>
        <v>201664.57500000001</v>
      </c>
      <c r="O10" s="37">
        <v>1.1565000000000001</v>
      </c>
      <c r="P10" s="43">
        <v>21.975000000000001</v>
      </c>
    </row>
    <row r="11" spans="1:16" ht="13.5" x14ac:dyDescent="0.25">
      <c r="A11" s="39">
        <v>8</v>
      </c>
      <c r="B11" s="40">
        <v>1</v>
      </c>
      <c r="C11" s="41">
        <v>9245.5</v>
      </c>
      <c r="D11" s="33">
        <f t="shared" si="0"/>
        <v>7996.4539007092208</v>
      </c>
      <c r="E11" s="34">
        <f t="shared" si="1"/>
        <v>203299.29949999999</v>
      </c>
      <c r="F11" s="41">
        <v>9246</v>
      </c>
      <c r="G11" s="33">
        <f t="shared" si="2"/>
        <v>7996.8863518422422</v>
      </c>
      <c r="H11" s="34">
        <f t="shared" si="3"/>
        <v>203310.29399999999</v>
      </c>
      <c r="I11" s="41">
        <v>9235</v>
      </c>
      <c r="J11" s="33">
        <f t="shared" si="4"/>
        <v>7987.3724269157592</v>
      </c>
      <c r="K11" s="34">
        <f t="shared" si="5"/>
        <v>203068.41500000001</v>
      </c>
      <c r="L11" s="41">
        <v>9236</v>
      </c>
      <c r="M11" s="33">
        <f t="shared" si="6"/>
        <v>7988.237329181803</v>
      </c>
      <c r="N11" s="34">
        <f t="shared" si="7"/>
        <v>203090.40400000001</v>
      </c>
      <c r="O11" s="37">
        <v>1.1561999999999999</v>
      </c>
      <c r="P11" s="43">
        <v>21.989000000000001</v>
      </c>
    </row>
    <row r="12" spans="1:16" ht="13.5" x14ac:dyDescent="0.25">
      <c r="A12" s="39">
        <v>9</v>
      </c>
      <c r="B12" s="40"/>
      <c r="C12" s="41"/>
      <c r="D12" s="33" t="str">
        <f t="shared" si="0"/>
        <v/>
      </c>
      <c r="E12" s="34" t="s">
        <v>2</v>
      </c>
      <c r="F12" s="41"/>
      <c r="G12" s="33" t="str">
        <f t="shared" si="2"/>
        <v/>
      </c>
      <c r="H12" s="34" t="s">
        <v>2</v>
      </c>
      <c r="I12" s="41"/>
      <c r="J12" s="33" t="str">
        <f t="shared" si="4"/>
        <v/>
      </c>
      <c r="K12" s="34" t="s">
        <v>2</v>
      </c>
      <c r="L12" s="41"/>
      <c r="M12" s="33" t="str">
        <f t="shared" si="6"/>
        <v/>
      </c>
      <c r="N12" s="34" t="s">
        <v>2</v>
      </c>
      <c r="O12" s="37"/>
      <c r="P12" s="43"/>
    </row>
    <row r="13" spans="1:16" ht="13.5" x14ac:dyDescent="0.25">
      <c r="A13" s="39">
        <v>10</v>
      </c>
      <c r="B13" s="40"/>
      <c r="C13" s="41"/>
      <c r="D13" s="33" t="str">
        <f t="shared" si="0"/>
        <v/>
      </c>
      <c r="E13" s="34" t="s">
        <v>2</v>
      </c>
      <c r="F13" s="41"/>
      <c r="G13" s="33" t="str">
        <f t="shared" si="2"/>
        <v/>
      </c>
      <c r="H13" s="34" t="s">
        <v>2</v>
      </c>
      <c r="I13" s="41"/>
      <c r="J13" s="33" t="str">
        <f t="shared" si="4"/>
        <v/>
      </c>
      <c r="K13" s="34" t="s">
        <v>2</v>
      </c>
      <c r="L13" s="41"/>
      <c r="M13" s="33" t="str">
        <f t="shared" si="6"/>
        <v/>
      </c>
      <c r="N13" s="34" t="s">
        <v>2</v>
      </c>
      <c r="O13" s="37"/>
      <c r="P13" s="43"/>
    </row>
    <row r="14" spans="1:16" ht="13.5" x14ac:dyDescent="0.25">
      <c r="A14" s="39">
        <v>11</v>
      </c>
      <c r="B14" s="40">
        <v>1</v>
      </c>
      <c r="C14" s="41">
        <v>9525</v>
      </c>
      <c r="D14" s="33">
        <f t="shared" si="0"/>
        <v>8233.2094390180646</v>
      </c>
      <c r="E14" s="34">
        <f t="shared" si="1"/>
        <v>209026.125</v>
      </c>
      <c r="F14" s="41">
        <v>9527</v>
      </c>
      <c r="G14" s="33">
        <f t="shared" si="2"/>
        <v>8234.938196905523</v>
      </c>
      <c r="H14" s="34">
        <f t="shared" ref="H14:H29" si="8">F14*P14</f>
        <v>209070.01500000001</v>
      </c>
      <c r="I14" s="41">
        <v>9475</v>
      </c>
      <c r="J14" s="33">
        <f t="shared" si="4"/>
        <v>8189.9904918316188</v>
      </c>
      <c r="K14" s="34">
        <f t="shared" ref="K14:K29" si="9">I14*P14</f>
        <v>207928.875</v>
      </c>
      <c r="L14" s="41">
        <v>9475.5</v>
      </c>
      <c r="M14" s="33">
        <f t="shared" si="6"/>
        <v>8190.4226813034829</v>
      </c>
      <c r="N14" s="34">
        <f t="shared" ref="N14:N29" si="10">L14*P14</f>
        <v>207939.8475</v>
      </c>
      <c r="O14" s="37">
        <v>1.1569</v>
      </c>
      <c r="P14" s="43">
        <v>21.945</v>
      </c>
    </row>
    <row r="15" spans="1:16" ht="13.5" x14ac:dyDescent="0.25">
      <c r="A15" s="39">
        <v>12</v>
      </c>
      <c r="B15" s="40">
        <v>1</v>
      </c>
      <c r="C15" s="41">
        <v>9584</v>
      </c>
      <c r="D15" s="33">
        <f t="shared" si="0"/>
        <v>8292.8095526520719</v>
      </c>
      <c r="E15" s="34">
        <f t="shared" si="1"/>
        <v>210474.22399999999</v>
      </c>
      <c r="F15" s="41">
        <v>9585</v>
      </c>
      <c r="G15" s="33">
        <f t="shared" si="2"/>
        <v>8293.6748291079002</v>
      </c>
      <c r="H15" s="34">
        <f t="shared" si="8"/>
        <v>210496.185</v>
      </c>
      <c r="I15" s="41">
        <v>9495</v>
      </c>
      <c r="J15" s="33">
        <f t="shared" si="4"/>
        <v>8215.7999480834133</v>
      </c>
      <c r="K15" s="34">
        <f t="shared" si="9"/>
        <v>208519.69499999998</v>
      </c>
      <c r="L15" s="41">
        <v>9497</v>
      </c>
      <c r="M15" s="33">
        <f t="shared" si="6"/>
        <v>8217.530500995068</v>
      </c>
      <c r="N15" s="34">
        <f t="shared" si="10"/>
        <v>208563.617</v>
      </c>
      <c r="O15" s="37">
        <v>1.1556999999999999</v>
      </c>
      <c r="P15" s="43">
        <v>21.960999999999999</v>
      </c>
    </row>
    <row r="16" spans="1:16" ht="13.5" x14ac:dyDescent="0.25">
      <c r="A16" s="39">
        <v>13</v>
      </c>
      <c r="B16" s="40">
        <v>1</v>
      </c>
      <c r="C16" s="41">
        <v>9660</v>
      </c>
      <c r="D16" s="33">
        <f t="shared" si="0"/>
        <v>8352.0664015217008</v>
      </c>
      <c r="E16" s="34">
        <f t="shared" si="1"/>
        <v>211979.03999999998</v>
      </c>
      <c r="F16" s="41">
        <v>9661</v>
      </c>
      <c r="G16" s="33">
        <f t="shared" si="2"/>
        <v>8352.931004668857</v>
      </c>
      <c r="H16" s="34">
        <f t="shared" si="8"/>
        <v>212000.984</v>
      </c>
      <c r="I16" s="41">
        <v>9559.5</v>
      </c>
      <c r="J16" s="33">
        <f t="shared" si="4"/>
        <v>8265.1737852325768</v>
      </c>
      <c r="K16" s="34">
        <f t="shared" si="9"/>
        <v>209773.66800000001</v>
      </c>
      <c r="L16" s="41">
        <v>9560</v>
      </c>
      <c r="M16" s="33">
        <f t="shared" si="6"/>
        <v>8265.6060868061559</v>
      </c>
      <c r="N16" s="34">
        <f t="shared" si="10"/>
        <v>209784.63999999998</v>
      </c>
      <c r="O16" s="37">
        <v>1.1566000000000001</v>
      </c>
      <c r="P16" s="43">
        <v>21.943999999999999</v>
      </c>
    </row>
    <row r="17" spans="1:16" ht="13.5" x14ac:dyDescent="0.25">
      <c r="A17" s="39">
        <v>14</v>
      </c>
      <c r="B17" s="40">
        <v>1</v>
      </c>
      <c r="C17" s="41">
        <v>9970</v>
      </c>
      <c r="D17" s="33">
        <f t="shared" si="0"/>
        <v>8592.6053606825808</v>
      </c>
      <c r="E17" s="34">
        <f t="shared" si="1"/>
        <v>218163.54</v>
      </c>
      <c r="F17" s="41">
        <v>9971</v>
      </c>
      <c r="G17" s="33">
        <f t="shared" si="2"/>
        <v>8593.4672067568717</v>
      </c>
      <c r="H17" s="34">
        <f>F17*P17</f>
        <v>218185.42200000002</v>
      </c>
      <c r="I17" s="41">
        <v>9835</v>
      </c>
      <c r="J17" s="33">
        <f t="shared" si="4"/>
        <v>8476.2561406532786</v>
      </c>
      <c r="K17" s="34">
        <f>I17*P17</f>
        <v>215209.47</v>
      </c>
      <c r="L17" s="41">
        <v>9840</v>
      </c>
      <c r="M17" s="33">
        <f t="shared" si="6"/>
        <v>8480.5653710247334</v>
      </c>
      <c r="N17" s="34">
        <f>L17*P17</f>
        <v>215318.88</v>
      </c>
      <c r="O17" s="37">
        <v>1.1603000000000001</v>
      </c>
      <c r="P17" s="43">
        <v>21.882000000000001</v>
      </c>
    </row>
    <row r="18" spans="1:16" ht="13.5" x14ac:dyDescent="0.25">
      <c r="A18" s="39">
        <v>15</v>
      </c>
      <c r="B18" s="40">
        <v>1</v>
      </c>
      <c r="C18" s="41">
        <v>10550</v>
      </c>
      <c r="D18" s="33">
        <f t="shared" si="0"/>
        <v>9091.69251982075</v>
      </c>
      <c r="E18" s="34">
        <f t="shared" si="1"/>
        <v>231002.80000000002</v>
      </c>
      <c r="F18" s="41">
        <v>10555</v>
      </c>
      <c r="G18" s="33">
        <f t="shared" si="2"/>
        <v>9096.0013788348842</v>
      </c>
      <c r="H18" s="34">
        <f>F18*P18</f>
        <v>231112.28</v>
      </c>
      <c r="I18" s="41">
        <v>10175</v>
      </c>
      <c r="J18" s="33">
        <f t="shared" si="4"/>
        <v>8768.5280937607713</v>
      </c>
      <c r="K18" s="34">
        <f>I18*P18</f>
        <v>222791.80000000002</v>
      </c>
      <c r="L18" s="41">
        <v>10177</v>
      </c>
      <c r="M18" s="33">
        <f t="shared" si="6"/>
        <v>8770.2516373664239</v>
      </c>
      <c r="N18" s="34">
        <f>L18*P18</f>
        <v>222835.592</v>
      </c>
      <c r="O18" s="37">
        <v>1.1604000000000001</v>
      </c>
      <c r="P18" s="43">
        <v>21.896000000000001</v>
      </c>
    </row>
    <row r="19" spans="1:16" ht="13.5" x14ac:dyDescent="0.25">
      <c r="A19" s="39">
        <v>16</v>
      </c>
      <c r="B19" s="40"/>
      <c r="C19" s="41"/>
      <c r="D19" s="33" t="str">
        <f t="shared" si="0"/>
        <v/>
      </c>
      <c r="E19" s="34" t="s">
        <v>2</v>
      </c>
      <c r="F19" s="41"/>
      <c r="G19" s="33" t="str">
        <f t="shared" si="2"/>
        <v/>
      </c>
      <c r="H19" s="34" t="s">
        <v>2</v>
      </c>
      <c r="I19" s="41"/>
      <c r="J19" s="33" t="str">
        <f t="shared" si="4"/>
        <v/>
      </c>
      <c r="K19" s="34" t="s">
        <v>2</v>
      </c>
      <c r="L19" s="41"/>
      <c r="M19" s="33" t="str">
        <f t="shared" si="6"/>
        <v/>
      </c>
      <c r="N19" s="34" t="s">
        <v>2</v>
      </c>
      <c r="O19" s="37"/>
      <c r="P19" s="43"/>
    </row>
    <row r="20" spans="1:16" ht="13.5" x14ac:dyDescent="0.25">
      <c r="A20" s="39">
        <v>17</v>
      </c>
      <c r="B20" s="40"/>
      <c r="C20" s="41"/>
      <c r="D20" s="33" t="str">
        <f t="shared" si="0"/>
        <v/>
      </c>
      <c r="E20" s="34" t="s">
        <v>2</v>
      </c>
      <c r="F20" s="41"/>
      <c r="G20" s="33" t="str">
        <f t="shared" si="2"/>
        <v/>
      </c>
      <c r="H20" s="34" t="s">
        <v>2</v>
      </c>
      <c r="I20" s="41"/>
      <c r="J20" s="33" t="str">
        <f t="shared" si="4"/>
        <v/>
      </c>
      <c r="K20" s="34" t="s">
        <v>2</v>
      </c>
      <c r="L20" s="41"/>
      <c r="M20" s="33" t="str">
        <f t="shared" si="6"/>
        <v/>
      </c>
      <c r="N20" s="34" t="s">
        <v>2</v>
      </c>
      <c r="O20" s="37"/>
      <c r="P20" s="43"/>
    </row>
    <row r="21" spans="1:16" ht="13.5" x14ac:dyDescent="0.25">
      <c r="A21" s="39">
        <v>18</v>
      </c>
      <c r="B21" s="40">
        <v>1</v>
      </c>
      <c r="C21" s="41">
        <v>10499.5</v>
      </c>
      <c r="D21" s="33">
        <f t="shared" si="0"/>
        <v>9052.0734546081567</v>
      </c>
      <c r="E21" s="34">
        <f t="shared" si="1"/>
        <v>230296.03300000002</v>
      </c>
      <c r="F21" s="41">
        <v>10500</v>
      </c>
      <c r="G21" s="33">
        <f t="shared" si="2"/>
        <v>9052.5045262522635</v>
      </c>
      <c r="H21" s="34">
        <f t="shared" si="8"/>
        <v>230307</v>
      </c>
      <c r="I21" s="41">
        <v>10270</v>
      </c>
      <c r="J21" s="33">
        <f t="shared" si="4"/>
        <v>8854.2115699629285</v>
      </c>
      <c r="K21" s="34">
        <f t="shared" si="9"/>
        <v>225262.18000000002</v>
      </c>
      <c r="L21" s="41">
        <v>10275</v>
      </c>
      <c r="M21" s="33">
        <f t="shared" si="6"/>
        <v>8858.5222864040006</v>
      </c>
      <c r="N21" s="34">
        <f t="shared" si="10"/>
        <v>225371.85</v>
      </c>
      <c r="O21" s="37">
        <v>1.1598999999999999</v>
      </c>
      <c r="P21" s="43">
        <v>21.934000000000001</v>
      </c>
    </row>
    <row r="22" spans="1:16" ht="13.5" x14ac:dyDescent="0.25">
      <c r="A22" s="39">
        <v>19</v>
      </c>
      <c r="B22" s="40">
        <v>1</v>
      </c>
      <c r="C22" s="41">
        <v>10651</v>
      </c>
      <c r="D22" s="33">
        <f t="shared" si="0"/>
        <v>9136.9992279317157</v>
      </c>
      <c r="E22" s="34">
        <f t="shared" si="1"/>
        <v>233075.83299999998</v>
      </c>
      <c r="F22" s="41">
        <v>10652</v>
      </c>
      <c r="G22" s="33">
        <f t="shared" si="2"/>
        <v>9137.8570815818821</v>
      </c>
      <c r="H22" s="34">
        <f t="shared" si="8"/>
        <v>233097.71599999999</v>
      </c>
      <c r="I22" s="41">
        <v>10265</v>
      </c>
      <c r="J22" s="33">
        <f t="shared" si="4"/>
        <v>8805.8677189671453</v>
      </c>
      <c r="K22" s="34">
        <f t="shared" si="9"/>
        <v>224628.995</v>
      </c>
      <c r="L22" s="41">
        <v>10270</v>
      </c>
      <c r="M22" s="33">
        <f t="shared" si="6"/>
        <v>8810.1569872179807</v>
      </c>
      <c r="N22" s="34">
        <f t="shared" si="10"/>
        <v>224738.41</v>
      </c>
      <c r="O22" s="37">
        <v>1.1657</v>
      </c>
      <c r="P22" s="43">
        <v>21.882999999999999</v>
      </c>
    </row>
    <row r="23" spans="1:16" ht="13.5" x14ac:dyDescent="0.25">
      <c r="A23" s="39">
        <v>20</v>
      </c>
      <c r="B23" s="40">
        <v>1</v>
      </c>
      <c r="C23" s="41">
        <v>10159</v>
      </c>
      <c r="D23" s="33">
        <f t="shared" si="0"/>
        <v>8740.4284608104608</v>
      </c>
      <c r="E23" s="34">
        <f t="shared" si="1"/>
        <v>223040.84499999997</v>
      </c>
      <c r="F23" s="41">
        <v>10161</v>
      </c>
      <c r="G23" s="33">
        <f t="shared" si="2"/>
        <v>8742.1491869568945</v>
      </c>
      <c r="H23" s="34">
        <f t="shared" si="8"/>
        <v>223084.75499999998</v>
      </c>
      <c r="I23" s="41">
        <v>9995</v>
      </c>
      <c r="J23" s="33">
        <f t="shared" si="4"/>
        <v>8599.3289168028896</v>
      </c>
      <c r="K23" s="34">
        <f t="shared" si="9"/>
        <v>219440.22499999998</v>
      </c>
      <c r="L23" s="41">
        <v>9996</v>
      </c>
      <c r="M23" s="33">
        <f t="shared" si="6"/>
        <v>8600.1892798761073</v>
      </c>
      <c r="N23" s="34">
        <f t="shared" si="10"/>
        <v>219462.18</v>
      </c>
      <c r="O23" s="37">
        <v>1.1623000000000001</v>
      </c>
      <c r="P23" s="43">
        <v>21.954999999999998</v>
      </c>
    </row>
    <row r="24" spans="1:16" ht="13.5" x14ac:dyDescent="0.25">
      <c r="A24" s="39">
        <v>21</v>
      </c>
      <c r="B24" s="40">
        <v>1</v>
      </c>
      <c r="C24" s="41">
        <v>10050</v>
      </c>
      <c r="D24" s="33">
        <f t="shared" si="0"/>
        <v>8631.0546204053589</v>
      </c>
      <c r="E24" s="34">
        <f t="shared" si="1"/>
        <v>221220.6</v>
      </c>
      <c r="F24" s="41">
        <v>10051</v>
      </c>
      <c r="G24" s="33">
        <f t="shared" si="2"/>
        <v>8631.9134318103734</v>
      </c>
      <c r="H24" s="34">
        <f>F24*P24</f>
        <v>221242.61199999999</v>
      </c>
      <c r="I24" s="41">
        <v>9930</v>
      </c>
      <c r="J24" s="33">
        <f t="shared" si="4"/>
        <v>8527.9972518035029</v>
      </c>
      <c r="K24" s="34">
        <f>I24*P24</f>
        <v>218579.16</v>
      </c>
      <c r="L24" s="41">
        <v>9935</v>
      </c>
      <c r="M24" s="33">
        <f t="shared" si="6"/>
        <v>8532.2913088285804</v>
      </c>
      <c r="N24" s="34">
        <f>L24*P24</f>
        <v>218689.22</v>
      </c>
      <c r="O24" s="37">
        <v>1.1644000000000001</v>
      </c>
      <c r="P24" s="43">
        <v>22.012</v>
      </c>
    </row>
    <row r="25" spans="1:16" ht="13.5" x14ac:dyDescent="0.25">
      <c r="A25" s="39">
        <v>22</v>
      </c>
      <c r="B25" s="40">
        <v>1</v>
      </c>
      <c r="C25" s="41">
        <v>9990</v>
      </c>
      <c r="D25" s="33">
        <f t="shared" si="0"/>
        <v>8588.3768913342501</v>
      </c>
      <c r="E25" s="34">
        <f t="shared" si="1"/>
        <v>220369.41</v>
      </c>
      <c r="F25" s="41">
        <v>9992</v>
      </c>
      <c r="G25" s="33">
        <f t="shared" si="2"/>
        <v>8590.0962861072894</v>
      </c>
      <c r="H25" s="34">
        <f>F25*P25</f>
        <v>220413.52800000002</v>
      </c>
      <c r="I25" s="41">
        <v>9865</v>
      </c>
      <c r="J25" s="33">
        <f t="shared" si="4"/>
        <v>8480.9147180192576</v>
      </c>
      <c r="K25" s="34">
        <f>I25*P25</f>
        <v>217612.035</v>
      </c>
      <c r="L25" s="41">
        <v>9870</v>
      </c>
      <c r="M25" s="33">
        <f t="shared" si="6"/>
        <v>8485.2132049518568</v>
      </c>
      <c r="N25" s="34">
        <f>L25*P25</f>
        <v>217722.33000000002</v>
      </c>
      <c r="O25" s="37">
        <v>1.1632</v>
      </c>
      <c r="P25" s="43">
        <v>22.059000000000001</v>
      </c>
    </row>
    <row r="26" spans="1:16" ht="13.5" x14ac:dyDescent="0.25">
      <c r="A26" s="39">
        <v>23</v>
      </c>
      <c r="B26" s="40"/>
      <c r="C26" s="41"/>
      <c r="D26" s="33" t="str">
        <f t="shared" si="0"/>
        <v/>
      </c>
      <c r="E26" s="34" t="s">
        <v>2</v>
      </c>
      <c r="F26" s="41"/>
      <c r="G26" s="33" t="str">
        <f t="shared" si="2"/>
        <v/>
      </c>
      <c r="H26" s="34" t="s">
        <v>2</v>
      </c>
      <c r="I26" s="41"/>
      <c r="J26" s="33" t="str">
        <f t="shared" si="4"/>
        <v/>
      </c>
      <c r="K26" s="34" t="s">
        <v>2</v>
      </c>
      <c r="L26" s="41"/>
      <c r="M26" s="33" t="str">
        <f t="shared" si="6"/>
        <v/>
      </c>
      <c r="N26" s="34" t="s">
        <v>2</v>
      </c>
      <c r="O26" s="37"/>
      <c r="P26" s="43"/>
    </row>
    <row r="27" spans="1:16" ht="13.5" x14ac:dyDescent="0.25">
      <c r="A27" s="39">
        <v>24</v>
      </c>
      <c r="B27" s="40"/>
      <c r="C27" s="41"/>
      <c r="D27" s="33" t="str">
        <f t="shared" si="0"/>
        <v/>
      </c>
      <c r="E27" s="34" t="s">
        <v>2</v>
      </c>
      <c r="F27" s="41"/>
      <c r="G27" s="33" t="str">
        <f t="shared" si="2"/>
        <v/>
      </c>
      <c r="H27" s="34" t="s">
        <v>2</v>
      </c>
      <c r="I27" s="41"/>
      <c r="J27" s="33" t="str">
        <f t="shared" si="4"/>
        <v/>
      </c>
      <c r="K27" s="34" t="s">
        <v>2</v>
      </c>
      <c r="L27" s="41"/>
      <c r="M27" s="33" t="str">
        <f t="shared" si="6"/>
        <v/>
      </c>
      <c r="N27" s="34" t="s">
        <v>2</v>
      </c>
      <c r="O27" s="37"/>
      <c r="P27" s="43"/>
    </row>
    <row r="28" spans="1:16" ht="13.5" x14ac:dyDescent="0.25">
      <c r="A28" s="39">
        <v>25</v>
      </c>
      <c r="B28" s="40">
        <v>1</v>
      </c>
      <c r="C28" s="41">
        <v>10045</v>
      </c>
      <c r="D28" s="33">
        <f t="shared" si="0"/>
        <v>8653.5148173673333</v>
      </c>
      <c r="E28" s="34">
        <f t="shared" si="1"/>
        <v>222778.01</v>
      </c>
      <c r="F28" s="41">
        <v>10050</v>
      </c>
      <c r="G28" s="33">
        <f t="shared" si="2"/>
        <v>8657.8221915920058</v>
      </c>
      <c r="H28" s="34">
        <f t="shared" si="8"/>
        <v>222888.9</v>
      </c>
      <c r="I28" s="41">
        <v>9805</v>
      </c>
      <c r="J28" s="33">
        <f t="shared" si="4"/>
        <v>8446.7608545830462</v>
      </c>
      <c r="K28" s="34">
        <f t="shared" si="9"/>
        <v>217455.29</v>
      </c>
      <c r="L28" s="41">
        <v>9805.5</v>
      </c>
      <c r="M28" s="33">
        <f t="shared" si="6"/>
        <v>8447.1915920055126</v>
      </c>
      <c r="N28" s="34">
        <f t="shared" si="10"/>
        <v>217466.37900000002</v>
      </c>
      <c r="O28" s="37">
        <v>1.1608000000000001</v>
      </c>
      <c r="P28" s="43">
        <v>22.178000000000001</v>
      </c>
    </row>
    <row r="29" spans="1:16" ht="13.5" x14ac:dyDescent="0.25">
      <c r="A29" s="39">
        <v>26</v>
      </c>
      <c r="B29" s="40">
        <v>1</v>
      </c>
      <c r="C29" s="41">
        <v>9983</v>
      </c>
      <c r="D29" s="33">
        <f t="shared" si="0"/>
        <v>8593.4406473271938</v>
      </c>
      <c r="E29" s="34">
        <f t="shared" si="1"/>
        <v>220893.84099999999</v>
      </c>
      <c r="F29" s="41">
        <v>9988</v>
      </c>
      <c r="G29" s="33">
        <f t="shared" si="2"/>
        <v>8597.7446845140748</v>
      </c>
      <c r="H29" s="34">
        <f t="shared" si="8"/>
        <v>221004.476</v>
      </c>
      <c r="I29" s="41">
        <v>9804.5</v>
      </c>
      <c r="J29" s="33">
        <f t="shared" si="4"/>
        <v>8439.7865197555311</v>
      </c>
      <c r="K29" s="34">
        <f t="shared" si="9"/>
        <v>216944.1715</v>
      </c>
      <c r="L29" s="41">
        <v>9805</v>
      </c>
      <c r="M29" s="33">
        <f t="shared" si="6"/>
        <v>8440.2169234742196</v>
      </c>
      <c r="N29" s="34">
        <f t="shared" si="10"/>
        <v>216955.23499999999</v>
      </c>
      <c r="O29" s="37">
        <v>1.1617</v>
      </c>
      <c r="P29" s="43">
        <v>22.126999999999999</v>
      </c>
    </row>
    <row r="30" spans="1:16" ht="13.5" x14ac:dyDescent="0.25">
      <c r="A30" s="39">
        <v>27</v>
      </c>
      <c r="B30" s="40">
        <v>1</v>
      </c>
      <c r="C30" s="66">
        <v>9845</v>
      </c>
      <c r="D30" s="67">
        <f t="shared" si="0"/>
        <v>8483.4123222748804</v>
      </c>
      <c r="E30" s="34">
        <f t="shared" si="1"/>
        <v>217633.57</v>
      </c>
      <c r="F30" s="41">
        <v>9849.5</v>
      </c>
      <c r="G30" s="33">
        <f>IF(F30=0,"",F30/O30)</f>
        <v>8487.2899612236106</v>
      </c>
      <c r="H30" s="34">
        <f>F30*P30</f>
        <v>217733.04700000002</v>
      </c>
      <c r="I30" s="41">
        <v>9600</v>
      </c>
      <c r="J30" s="33">
        <f>IF(I30=0,"",I30/O30)</f>
        <v>8272.2964239551911</v>
      </c>
      <c r="K30" s="34">
        <f>I30*P30</f>
        <v>212217.60000000001</v>
      </c>
      <c r="L30" s="41">
        <v>9605</v>
      </c>
      <c r="M30" s="33">
        <f>IF(L30=0,"",L30/O30)</f>
        <v>8276.6049116760005</v>
      </c>
      <c r="N30" s="34">
        <f>L30*P30</f>
        <v>212328.13</v>
      </c>
      <c r="O30" s="37">
        <v>1.1605000000000001</v>
      </c>
      <c r="P30" s="43">
        <v>22.106000000000002</v>
      </c>
    </row>
    <row r="31" spans="1:16" ht="13.5" x14ac:dyDescent="0.25">
      <c r="A31" s="39">
        <v>28</v>
      </c>
      <c r="B31" s="40">
        <v>1</v>
      </c>
      <c r="C31" s="41">
        <v>9855</v>
      </c>
      <c r="D31" s="33">
        <f>IF(C31=0,"",C31/O31)</f>
        <v>8497.8873846684492</v>
      </c>
      <c r="E31" s="34">
        <f t="shared" si="1"/>
        <v>217854.63</v>
      </c>
      <c r="F31" s="41">
        <v>9860</v>
      </c>
      <c r="G31" s="33">
        <f>IF(F31=0,"",F31/O31)</f>
        <v>8502.198844528757</v>
      </c>
      <c r="H31" s="34">
        <f>F31*P31</f>
        <v>217965.16</v>
      </c>
      <c r="I31" s="41">
        <v>9660</v>
      </c>
      <c r="J31" s="33">
        <f>IF(I31=0,"",I31/O31)</f>
        <v>8329.7404501164092</v>
      </c>
      <c r="K31" s="34">
        <f>I31*P31</f>
        <v>213543.96000000002</v>
      </c>
      <c r="L31" s="41">
        <v>9661</v>
      </c>
      <c r="M31" s="33">
        <f>IF(L31=0,"",L31/O31)</f>
        <v>8330.6027420884711</v>
      </c>
      <c r="N31" s="34">
        <f>L31*P31</f>
        <v>213566.06600000002</v>
      </c>
      <c r="O31" s="37">
        <v>1.1597</v>
      </c>
      <c r="P31" s="43">
        <v>22.106000000000002</v>
      </c>
    </row>
    <row r="32" spans="1:16" ht="13.5" x14ac:dyDescent="0.25">
      <c r="A32" s="39">
        <v>29</v>
      </c>
      <c r="B32" s="40">
        <v>1</v>
      </c>
      <c r="C32" s="41">
        <v>9950</v>
      </c>
      <c r="D32" s="33">
        <f t="shared" si="0"/>
        <v>8542.2390109890111</v>
      </c>
      <c r="E32" s="34">
        <f t="shared" si="1"/>
        <v>219546.75</v>
      </c>
      <c r="F32" s="41">
        <v>9955</v>
      </c>
      <c r="G32" s="33">
        <f>IF(F32=0,"",F32/O32)</f>
        <v>8546.5315934065929</v>
      </c>
      <c r="H32" s="34">
        <f>F32*P32</f>
        <v>219657.07500000001</v>
      </c>
      <c r="I32" s="41">
        <v>9615</v>
      </c>
      <c r="J32" s="33">
        <f>IF(I32=0,"",I32/O32)</f>
        <v>8254.6359890109889</v>
      </c>
      <c r="K32" s="34">
        <f>I32*P32</f>
        <v>212154.97500000001</v>
      </c>
      <c r="L32" s="41">
        <v>9620</v>
      </c>
      <c r="M32" s="33">
        <f>IF(L32=0,"",L32/O32)</f>
        <v>8258.9285714285706</v>
      </c>
      <c r="N32" s="34">
        <f>L32*P32</f>
        <v>212265.30000000002</v>
      </c>
      <c r="O32" s="37">
        <v>1.1648000000000001</v>
      </c>
      <c r="P32" s="43">
        <v>22.065000000000001</v>
      </c>
    </row>
    <row r="33" spans="1:16" ht="13.5" x14ac:dyDescent="0.25">
      <c r="A33" s="39">
        <v>30</v>
      </c>
      <c r="B33" s="40"/>
      <c r="C33" s="41"/>
      <c r="D33" s="33" t="str">
        <f t="shared" si="0"/>
        <v/>
      </c>
      <c r="E33" s="34" t="s">
        <v>2</v>
      </c>
      <c r="F33" s="41"/>
      <c r="G33" s="33" t="str">
        <f>IF(F33=0,"",F33/O33)</f>
        <v/>
      </c>
      <c r="H33" s="34" t="s">
        <v>2</v>
      </c>
      <c r="I33" s="41"/>
      <c r="J33" s="33" t="str">
        <f>IF(I33=0,"",I33/O33)</f>
        <v/>
      </c>
      <c r="K33" s="34" t="s">
        <v>2</v>
      </c>
      <c r="L33" s="41"/>
      <c r="M33" s="33" t="str">
        <f>IF(L33=0,"",L33/O33)</f>
        <v/>
      </c>
      <c r="N33" s="34" t="s">
        <v>2</v>
      </c>
      <c r="O33" s="37"/>
      <c r="P33" s="43"/>
    </row>
    <row r="34" spans="1:16" ht="14.25" thickBot="1" x14ac:dyDescent="0.3">
      <c r="A34" s="70">
        <v>31</v>
      </c>
      <c r="B34" s="71"/>
      <c r="C34" s="72"/>
      <c r="D34" s="33" t="str">
        <f t="shared" si="0"/>
        <v/>
      </c>
      <c r="E34" s="34" t="s">
        <v>2</v>
      </c>
      <c r="F34" s="72"/>
      <c r="G34" s="33" t="str">
        <f>IF(F34=0,"",F34/O34)</f>
        <v/>
      </c>
      <c r="H34" s="34" t="s">
        <v>2</v>
      </c>
      <c r="I34" s="72"/>
      <c r="J34" s="33" t="str">
        <f>IF(I34=0,"",I34/O34)</f>
        <v/>
      </c>
      <c r="K34" s="34" t="s">
        <v>2</v>
      </c>
      <c r="L34" s="72"/>
      <c r="M34" s="33" t="str">
        <f>IF(L34=0,"",L34/O34)</f>
        <v/>
      </c>
      <c r="N34" s="34" t="s">
        <v>2</v>
      </c>
      <c r="O34" s="73"/>
      <c r="P34" s="74"/>
    </row>
    <row r="35" spans="1:16" ht="15" thickBot="1" x14ac:dyDescent="0.35">
      <c r="A35" s="45"/>
      <c r="B35" s="46">
        <f>SUM(B4:B34)</f>
        <v>21</v>
      </c>
      <c r="C35" s="68">
        <f>SUM(C4:C34)/B35</f>
        <v>9776.3571428571431</v>
      </c>
      <c r="D35" s="69">
        <f>SUM(D4:D34)/B35</f>
        <v>8426.4772847786026</v>
      </c>
      <c r="E35" s="69">
        <f>SUM(E4:E34)/B35</f>
        <v>214829.92895238096</v>
      </c>
      <c r="F35" s="80">
        <f>SUM(F4:F34)/B35</f>
        <v>9778.5</v>
      </c>
      <c r="G35" s="69">
        <f>SUM(G4:G34)/B35</f>
        <v>8428.3232317067414</v>
      </c>
      <c r="H35" s="69">
        <f>SUM(H4:H34)/B35</f>
        <v>214877.14411904762</v>
      </c>
      <c r="I35" s="68">
        <f>SUM(I4:I34)/B35</f>
        <v>9632.8571428571431</v>
      </c>
      <c r="J35" s="69">
        <f>SUM(J4:J34)/B35</f>
        <v>8302.9407094965882</v>
      </c>
      <c r="K35" s="69">
        <f>SUM(K4:K34)/B35</f>
        <v>211672.71978571435</v>
      </c>
      <c r="L35" s="68">
        <f>SUM(L4:L34)/B35</f>
        <v>9635.6428571428569</v>
      </c>
      <c r="M35" s="47">
        <f>SUM(M4:M34)/B35</f>
        <v>8305.3390948776905</v>
      </c>
      <c r="N35" s="47">
        <f>SUM(N4:N34)/B35</f>
        <v>211733.86509523811</v>
      </c>
      <c r="O35" s="84">
        <f>SUM(O4:O34)/B35</f>
        <v>1.1601142857142857</v>
      </c>
      <c r="P35" s="85">
        <v>21.966999999999999</v>
      </c>
    </row>
    <row r="39" spans="1:16" x14ac:dyDescent="0.2">
      <c r="D39" t="s">
        <v>2</v>
      </c>
      <c r="J39" t="s">
        <v>2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Říjen 2021</vt:lpstr>
      <vt:lpstr>Cu</vt:lpstr>
    </vt:vector>
  </TitlesOfParts>
  <Company>MTC Trading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Jokešová Eva</dc:creator>
  <cp:lastModifiedBy>Kropackova</cp:lastModifiedBy>
  <cp:lastPrinted>2021-11-01T07:51:59Z</cp:lastPrinted>
  <dcterms:created xsi:type="dcterms:W3CDTF">2004-09-28T09:31:55Z</dcterms:created>
  <dcterms:modified xsi:type="dcterms:W3CDTF">2021-11-01T07:54:55Z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-256669142</vt:i4>
  </property>
  <property fmtid="{D5CDD505-2E9C-101B-9397-08002B2CF9AE}" pid="3" name="_EmailSubject">
    <vt:lpwstr>10 Oct 2004.xls</vt:lpwstr>
  </property>
  <property fmtid="{D5CDD505-2E9C-101B-9397-08002B2CF9AE}" pid="4" name="_AuthorEmail">
    <vt:lpwstr>Radovan.Pospisil@green.cz</vt:lpwstr>
  </property>
  <property fmtid="{D5CDD505-2E9C-101B-9397-08002B2CF9AE}" pid="5" name="_AuthorEmailDisplayName">
    <vt:lpwstr>Radovan Pospisil</vt:lpwstr>
  </property>
  <property fmtid="{D5CDD505-2E9C-101B-9397-08002B2CF9AE}" pid="6" name="_ReviewingToolsShownOnce">
    <vt:lpwstr/>
  </property>
</Properties>
</file>