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15600"/>
  </bookViews>
  <sheets>
    <sheet name="Srpen 2021" sheetId="1" r:id="rId1"/>
    <sheet name="Cu" sheetId="2" r:id="rId2"/>
  </sheets>
  <calcPr calcId="181029" iterateDelta="1E-4"/>
</workbook>
</file>

<file path=xl/calcChain.xml><?xml version="1.0" encoding="utf-8"?>
<calcChain xmlns="http://schemas.openxmlformats.org/spreadsheetml/2006/main">
  <c r="P35" i="2"/>
  <c r="D18" i="1"/>
  <c r="M4" i="2"/>
  <c r="M5"/>
  <c r="M6"/>
  <c r="M7"/>
  <c r="M8"/>
  <c r="M9"/>
  <c r="N5"/>
  <c r="N6"/>
  <c r="N7"/>
  <c r="N8"/>
  <c r="N9"/>
  <c r="J4" l="1"/>
  <c r="J5"/>
  <c r="J6"/>
  <c r="J7"/>
  <c r="J8"/>
  <c r="J9"/>
  <c r="K5"/>
  <c r="K6"/>
  <c r="K7"/>
  <c r="K8"/>
  <c r="K9"/>
  <c r="G4"/>
  <c r="G5"/>
  <c r="G6"/>
  <c r="G7"/>
  <c r="G8"/>
  <c r="G9"/>
  <c r="G10"/>
  <c r="D9"/>
  <c r="D10"/>
  <c r="D11"/>
  <c r="D12"/>
  <c r="D13"/>
  <c r="D14"/>
  <c r="D15"/>
  <c r="H5"/>
  <c r="H6"/>
  <c r="H7"/>
  <c r="H8"/>
  <c r="H9"/>
  <c r="D8"/>
  <c r="D7"/>
  <c r="D6"/>
  <c r="D5"/>
  <c r="D4"/>
  <c r="E7"/>
  <c r="E6"/>
  <c r="E5"/>
  <c r="E8"/>
  <c r="E9"/>
  <c r="D9" i="1"/>
  <c r="D8"/>
  <c r="D7"/>
  <c r="D6"/>
  <c r="D5"/>
  <c r="E9"/>
  <c r="E8"/>
  <c r="E7"/>
  <c r="E6"/>
  <c r="E5"/>
  <c r="B35" i="2" l="1"/>
  <c r="C35" s="1"/>
  <c r="O35" l="1"/>
  <c r="L35"/>
  <c r="I35"/>
  <c r="F35"/>
  <c r="N34"/>
  <c r="M34"/>
  <c r="K34"/>
  <c r="J34"/>
  <c r="H34"/>
  <c r="G34"/>
  <c r="E34"/>
  <c r="D34"/>
  <c r="M33"/>
  <c r="M32"/>
  <c r="M26"/>
  <c r="M25"/>
  <c r="M19"/>
  <c r="M18"/>
  <c r="M12"/>
  <c r="M11"/>
  <c r="N26"/>
  <c r="N19"/>
  <c r="N12"/>
  <c r="J33"/>
  <c r="J32"/>
  <c r="J26"/>
  <c r="J25"/>
  <c r="J19"/>
  <c r="J18"/>
  <c r="J12"/>
  <c r="J11"/>
  <c r="K26"/>
  <c r="K19"/>
  <c r="K12"/>
  <c r="G33"/>
  <c r="G32"/>
  <c r="G26"/>
  <c r="G25"/>
  <c r="G19"/>
  <c r="G18"/>
  <c r="G12"/>
  <c r="G11"/>
  <c r="H26"/>
  <c r="H19"/>
  <c r="H12"/>
  <c r="E26"/>
  <c r="E19"/>
  <c r="E12"/>
  <c r="D33"/>
  <c r="D32"/>
  <c r="M31"/>
  <c r="J31"/>
  <c r="G31"/>
  <c r="D31"/>
  <c r="N30"/>
  <c r="M30"/>
  <c r="K30"/>
  <c r="J30"/>
  <c r="H30"/>
  <c r="G30"/>
  <c r="E30"/>
  <c r="D30"/>
  <c r="N29"/>
  <c r="M29"/>
  <c r="K29"/>
  <c r="J29"/>
  <c r="H29"/>
  <c r="G29"/>
  <c r="E29"/>
  <c r="D29"/>
  <c r="N28"/>
  <c r="M28"/>
  <c r="K28"/>
  <c r="J28"/>
  <c r="H28"/>
  <c r="G28"/>
  <c r="E28"/>
  <c r="D28"/>
  <c r="N27"/>
  <c r="M27"/>
  <c r="K27"/>
  <c r="J27"/>
  <c r="H27"/>
  <c r="G27"/>
  <c r="E27"/>
  <c r="D27"/>
  <c r="D26"/>
  <c r="D25"/>
  <c r="M24"/>
  <c r="J24"/>
  <c r="G24"/>
  <c r="D24"/>
  <c r="N23"/>
  <c r="M23"/>
  <c r="K23"/>
  <c r="J23"/>
  <c r="H23"/>
  <c r="G23"/>
  <c r="E23"/>
  <c r="D23"/>
  <c r="N22"/>
  <c r="M22"/>
  <c r="K22"/>
  <c r="J22"/>
  <c r="H22"/>
  <c r="G22"/>
  <c r="E22"/>
  <c r="D22"/>
  <c r="N21"/>
  <c r="M21"/>
  <c r="K21"/>
  <c r="J21"/>
  <c r="H21"/>
  <c r="G21"/>
  <c r="E21"/>
  <c r="D21"/>
  <c r="N20"/>
  <c r="M20"/>
  <c r="K20"/>
  <c r="J20"/>
  <c r="H20"/>
  <c r="G20"/>
  <c r="E20"/>
  <c r="D20"/>
  <c r="D19"/>
  <c r="D18"/>
  <c r="M17"/>
  <c r="J17"/>
  <c r="G17"/>
  <c r="D17"/>
  <c r="N16"/>
  <c r="M16"/>
  <c r="K16"/>
  <c r="J16"/>
  <c r="H16"/>
  <c r="G16"/>
  <c r="E16"/>
  <c r="D16"/>
  <c r="N15"/>
  <c r="M15"/>
  <c r="K15"/>
  <c r="J15"/>
  <c r="H15"/>
  <c r="G15"/>
  <c r="E15"/>
  <c r="N14"/>
  <c r="M14"/>
  <c r="K14"/>
  <c r="J14"/>
  <c r="H14"/>
  <c r="G14"/>
  <c r="E14"/>
  <c r="N13"/>
  <c r="M13"/>
  <c r="K13"/>
  <c r="J13"/>
  <c r="H13"/>
  <c r="G13"/>
  <c r="E13"/>
  <c r="M10"/>
  <c r="J10"/>
  <c r="D4" i="1"/>
  <c r="G4"/>
  <c r="J4"/>
  <c r="M4"/>
  <c r="P4"/>
  <c r="S4"/>
  <c r="V4"/>
  <c r="G5"/>
  <c r="H5"/>
  <c r="J5"/>
  <c r="K5"/>
  <c r="M5"/>
  <c r="N5"/>
  <c r="P5"/>
  <c r="Q5"/>
  <c r="S5"/>
  <c r="T5"/>
  <c r="V5"/>
  <c r="W5"/>
  <c r="G6"/>
  <c r="H6"/>
  <c r="J6"/>
  <c r="K6"/>
  <c r="M6"/>
  <c r="N6"/>
  <c r="P6"/>
  <c r="Q6"/>
  <c r="S6"/>
  <c r="T6"/>
  <c r="V6"/>
  <c r="W6"/>
  <c r="G7"/>
  <c r="H7"/>
  <c r="J7"/>
  <c r="K7"/>
  <c r="M7"/>
  <c r="N7"/>
  <c r="P7"/>
  <c r="Q7"/>
  <c r="S7"/>
  <c r="T7"/>
  <c r="V7"/>
  <c r="W7"/>
  <c r="G8"/>
  <c r="H8"/>
  <c r="J8"/>
  <c r="K8"/>
  <c r="M8"/>
  <c r="N8"/>
  <c r="P8"/>
  <c r="Q8"/>
  <c r="S8"/>
  <c r="T8"/>
  <c r="V8"/>
  <c r="W8"/>
  <c r="G9"/>
  <c r="H9"/>
  <c r="J9"/>
  <c r="K9"/>
  <c r="M9"/>
  <c r="N9"/>
  <c r="P9"/>
  <c r="Q9"/>
  <c r="S9"/>
  <c r="T9"/>
  <c r="V9"/>
  <c r="W9"/>
  <c r="D10"/>
  <c r="G10"/>
  <c r="J10"/>
  <c r="M10"/>
  <c r="P10"/>
  <c r="S10"/>
  <c r="V10"/>
  <c r="D11"/>
  <c r="G11"/>
  <c r="J11"/>
  <c r="M11"/>
  <c r="P11"/>
  <c r="S11"/>
  <c r="V11"/>
  <c r="D12"/>
  <c r="E12"/>
  <c r="G12"/>
  <c r="H12"/>
  <c r="J12"/>
  <c r="K12"/>
  <c r="M12"/>
  <c r="N12"/>
  <c r="P12"/>
  <c r="Q12"/>
  <c r="S12"/>
  <c r="T12"/>
  <c r="V12"/>
  <c r="W12"/>
  <c r="D13"/>
  <c r="E13"/>
  <c r="G13"/>
  <c r="H13"/>
  <c r="J13"/>
  <c r="K13"/>
  <c r="M13"/>
  <c r="N13"/>
  <c r="P13"/>
  <c r="Q13"/>
  <c r="S13"/>
  <c r="T13"/>
  <c r="V13"/>
  <c r="W13"/>
  <c r="D14"/>
  <c r="E14"/>
  <c r="G14"/>
  <c r="H14"/>
  <c r="J14"/>
  <c r="K14"/>
  <c r="M14"/>
  <c r="N14"/>
  <c r="P14"/>
  <c r="Q14"/>
  <c r="S14"/>
  <c r="T14"/>
  <c r="V14"/>
  <c r="W14"/>
  <c r="D15"/>
  <c r="E15"/>
  <c r="G15"/>
  <c r="H15"/>
  <c r="J15"/>
  <c r="K15"/>
  <c r="M15"/>
  <c r="N15"/>
  <c r="P15"/>
  <c r="Q15"/>
  <c r="S15"/>
  <c r="T15"/>
  <c r="V15"/>
  <c r="W15"/>
  <c r="D16"/>
  <c r="E16"/>
  <c r="G16"/>
  <c r="H16"/>
  <c r="J16"/>
  <c r="K16"/>
  <c r="M16"/>
  <c r="N16"/>
  <c r="P16"/>
  <c r="Q16"/>
  <c r="S16"/>
  <c r="T16"/>
  <c r="V16"/>
  <c r="W16"/>
  <c r="D17"/>
  <c r="G17"/>
  <c r="J17"/>
  <c r="M17"/>
  <c r="P17"/>
  <c r="S17"/>
  <c r="V17"/>
  <c r="G18"/>
  <c r="J18"/>
  <c r="M18"/>
  <c r="P18"/>
  <c r="S18"/>
  <c r="V18"/>
  <c r="D19"/>
  <c r="E19"/>
  <c r="G19"/>
  <c r="H19"/>
  <c r="J19"/>
  <c r="K19"/>
  <c r="M19"/>
  <c r="N19"/>
  <c r="P19"/>
  <c r="Q19"/>
  <c r="S19"/>
  <c r="T19"/>
  <c r="V19"/>
  <c r="W19"/>
  <c r="D20"/>
  <c r="E20"/>
  <c r="G20"/>
  <c r="H20"/>
  <c r="J20"/>
  <c r="K20"/>
  <c r="M20"/>
  <c r="N20"/>
  <c r="P20"/>
  <c r="Q20"/>
  <c r="S20"/>
  <c r="T20"/>
  <c r="V20"/>
  <c r="W20"/>
  <c r="D21"/>
  <c r="E21"/>
  <c r="G21"/>
  <c r="H21"/>
  <c r="J21"/>
  <c r="K21"/>
  <c r="M21"/>
  <c r="N21"/>
  <c r="P21"/>
  <c r="Q21"/>
  <c r="S21"/>
  <c r="T21"/>
  <c r="V21"/>
  <c r="W21"/>
  <c r="D22"/>
  <c r="E22"/>
  <c r="G22"/>
  <c r="H22"/>
  <c r="J22"/>
  <c r="K22"/>
  <c r="M22"/>
  <c r="N22"/>
  <c r="P22"/>
  <c r="Q22"/>
  <c r="S22"/>
  <c r="T22"/>
  <c r="V22"/>
  <c r="W22"/>
  <c r="D23"/>
  <c r="E23"/>
  <c r="G23"/>
  <c r="H23"/>
  <c r="J23"/>
  <c r="K23"/>
  <c r="M23"/>
  <c r="N23"/>
  <c r="P23"/>
  <c r="Q23"/>
  <c r="S23"/>
  <c r="T23"/>
  <c r="V23"/>
  <c r="W23"/>
  <c r="D24"/>
  <c r="G24"/>
  <c r="J24"/>
  <c r="M24"/>
  <c r="P24"/>
  <c r="S24"/>
  <c r="V24"/>
  <c r="D25"/>
  <c r="G25"/>
  <c r="J25"/>
  <c r="M25"/>
  <c r="P25"/>
  <c r="S25"/>
  <c r="V25"/>
  <c r="D26"/>
  <c r="E26"/>
  <c r="G26"/>
  <c r="H26"/>
  <c r="J26"/>
  <c r="K26"/>
  <c r="M26"/>
  <c r="N26"/>
  <c r="P26"/>
  <c r="Q26"/>
  <c r="S26"/>
  <c r="T26"/>
  <c r="V26"/>
  <c r="W26"/>
  <c r="D27"/>
  <c r="E27"/>
  <c r="G27"/>
  <c r="H27"/>
  <c r="J27"/>
  <c r="K27"/>
  <c r="M27"/>
  <c r="N27"/>
  <c r="P27"/>
  <c r="Q27"/>
  <c r="S27"/>
  <c r="T27"/>
  <c r="V27"/>
  <c r="W27"/>
  <c r="D28"/>
  <c r="E28"/>
  <c r="G28"/>
  <c r="H28"/>
  <c r="J28"/>
  <c r="K28"/>
  <c r="M28"/>
  <c r="N28"/>
  <c r="P28"/>
  <c r="Q28"/>
  <c r="S28"/>
  <c r="T28"/>
  <c r="V28"/>
  <c r="W28"/>
  <c r="D29"/>
  <c r="E29"/>
  <c r="G29"/>
  <c r="H29"/>
  <c r="J29"/>
  <c r="K29"/>
  <c r="M29"/>
  <c r="N29"/>
  <c r="P29"/>
  <c r="Q29"/>
  <c r="S29"/>
  <c r="T29"/>
  <c r="V29"/>
  <c r="W29"/>
  <c r="D30"/>
  <c r="E30"/>
  <c r="G30"/>
  <c r="H30"/>
  <c r="J30"/>
  <c r="K30"/>
  <c r="M30"/>
  <c r="N30"/>
  <c r="P30"/>
  <c r="Q30"/>
  <c r="S30"/>
  <c r="T30"/>
  <c r="V30"/>
  <c r="W30"/>
  <c r="D31"/>
  <c r="G31"/>
  <c r="J31"/>
  <c r="M31"/>
  <c r="P31"/>
  <c r="S31"/>
  <c r="V31"/>
  <c r="D32"/>
  <c r="G32"/>
  <c r="J32"/>
  <c r="M32"/>
  <c r="P32"/>
  <c r="S32"/>
  <c r="V32"/>
  <c r="D33"/>
  <c r="G33"/>
  <c r="J33"/>
  <c r="M33"/>
  <c r="P33"/>
  <c r="S33"/>
  <c r="V33"/>
  <c r="D34"/>
  <c r="E34"/>
  <c r="G34"/>
  <c r="H34"/>
  <c r="J34"/>
  <c r="K34"/>
  <c r="M34"/>
  <c r="N34"/>
  <c r="P34"/>
  <c r="Q34"/>
  <c r="S34"/>
  <c r="T34"/>
  <c r="V34"/>
  <c r="W34"/>
  <c r="B35"/>
  <c r="AB35" l="1"/>
  <c r="AA35"/>
  <c r="X35"/>
  <c r="E35" i="2"/>
  <c r="U35" i="1"/>
  <c r="E35"/>
  <c r="L35"/>
  <c r="O35"/>
  <c r="T35"/>
  <c r="W35"/>
  <c r="K35"/>
  <c r="H35"/>
  <c r="J35"/>
  <c r="D35" i="2"/>
  <c r="V35" i="1"/>
  <c r="Q35"/>
  <c r="F35"/>
  <c r="Z35"/>
  <c r="G35"/>
  <c r="P35"/>
  <c r="I35"/>
  <c r="N35" i="2"/>
  <c r="H35"/>
  <c r="S35" i="1"/>
  <c r="G35" i="2"/>
  <c r="J35"/>
  <c r="M35"/>
  <c r="M35" i="1"/>
  <c r="C35"/>
  <c r="D35"/>
  <c r="R35"/>
  <c r="K35" i="2"/>
  <c r="N35" i="1"/>
</calcChain>
</file>

<file path=xl/sharedStrings.xml><?xml version="1.0" encoding="utf-8"?>
<sst xmlns="http://schemas.openxmlformats.org/spreadsheetml/2006/main" count="190" uniqueCount="28">
  <si>
    <t xml:space="preserve">      HN</t>
  </si>
  <si>
    <t>LME</t>
  </si>
  <si>
    <t xml:space="preserve"> </t>
  </si>
  <si>
    <t>Date</t>
  </si>
  <si>
    <t>EUR/USD</t>
  </si>
  <si>
    <t>EUR/mt</t>
  </si>
  <si>
    <t>HN</t>
  </si>
  <si>
    <t>CZK/EUR</t>
  </si>
  <si>
    <t>CZK/USD</t>
  </si>
  <si>
    <t>USD/mt</t>
  </si>
  <si>
    <t>CZK/mt</t>
  </si>
  <si>
    <t xml:space="preserve">    Al Settl.</t>
  </si>
  <si>
    <t xml:space="preserve">         AA settl.</t>
  </si>
  <si>
    <t xml:space="preserve">         Zn Settl.</t>
  </si>
  <si>
    <t xml:space="preserve">         Ni Settl.</t>
  </si>
  <si>
    <t xml:space="preserve">         Pb settl.</t>
  </si>
  <si>
    <t xml:space="preserve">        Sn Settl. </t>
  </si>
  <si>
    <t xml:space="preserve">               Cu Settl.</t>
  </si>
  <si>
    <t>bez záruky     without guarantee     bez gwarancje</t>
  </si>
  <si>
    <t>LME FX</t>
  </si>
  <si>
    <t>Cu cash Buyer</t>
  </si>
  <si>
    <r>
      <t xml:space="preserve">Cu cash seller </t>
    </r>
    <r>
      <rPr>
        <sz val="10"/>
        <rFont val="Calibri"/>
        <family val="2"/>
        <charset val="238"/>
      </rPr>
      <t xml:space="preserve">&amp; </t>
    </r>
    <r>
      <rPr>
        <sz val="10"/>
        <rFont val="Century Gothic"/>
        <family val="2"/>
      </rPr>
      <t>Settl.</t>
    </r>
  </si>
  <si>
    <t>Cu 3 month Buyer</t>
  </si>
  <si>
    <t>Cu 3 months Seller</t>
  </si>
  <si>
    <t>ECB</t>
  </si>
  <si>
    <t>days</t>
  </si>
  <si>
    <t>BFIX</t>
  </si>
  <si>
    <t>August</t>
  </si>
</sst>
</file>

<file path=xl/styles.xml><?xml version="1.0" encoding="utf-8"?>
<styleSheet xmlns="http://schemas.openxmlformats.org/spreadsheetml/2006/main">
  <numFmts count="7">
    <numFmt numFmtId="164" formatCode="0.0"/>
    <numFmt numFmtId="165" formatCode="0.000"/>
    <numFmt numFmtId="166" formatCode="0.0000"/>
    <numFmt numFmtId="167" formatCode="#,##0.0"/>
    <numFmt numFmtId="168" formatCode="#,##0.0000"/>
    <numFmt numFmtId="169" formatCode="#,##0.000"/>
    <numFmt numFmtId="170" formatCode="0.00000"/>
  </numFmts>
  <fonts count="9">
    <font>
      <sz val="10"/>
      <name val="Arial CE"/>
      <charset val="238"/>
    </font>
    <font>
      <sz val="10"/>
      <name val="Arial"/>
      <family val="2"/>
      <charset val="238"/>
    </font>
    <font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0"/>
      <name val="Calibri"/>
      <family val="2"/>
      <charset val="238"/>
    </font>
    <font>
      <sz val="8"/>
      <name val="Century Gothic"/>
      <family val="2"/>
      <charset val="238"/>
    </font>
    <font>
      <b/>
      <sz val="8"/>
      <name val="Century Gothic"/>
      <family val="2"/>
      <charset val="238"/>
    </font>
    <font>
      <b/>
      <sz val="10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3" fillId="0" borderId="1" xfId="1" applyFont="1" applyFill="1" applyBorder="1"/>
    <xf numFmtId="164" fontId="3" fillId="0" borderId="2" xfId="1" applyNumberFormat="1" applyFont="1" applyFill="1" applyBorder="1"/>
    <xf numFmtId="164" fontId="3" fillId="0" borderId="3" xfId="1" applyNumberFormat="1" applyFont="1" applyFill="1" applyBorder="1"/>
    <xf numFmtId="164" fontId="3" fillId="0" borderId="4" xfId="1" applyNumberFormat="1" applyFont="1" applyFill="1" applyBorder="1"/>
    <xf numFmtId="0" fontId="3" fillId="0" borderId="3" xfId="1" applyFont="1" applyFill="1" applyBorder="1"/>
    <xf numFmtId="0" fontId="3" fillId="0" borderId="2" xfId="1" applyFont="1" applyFill="1" applyBorder="1"/>
    <xf numFmtId="0" fontId="4" fillId="0" borderId="5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164" fontId="3" fillId="0" borderId="7" xfId="1" applyNumberFormat="1" applyFont="1" applyFill="1" applyBorder="1"/>
    <xf numFmtId="164" fontId="3" fillId="0" borderId="0" xfId="1" applyNumberFormat="1" applyFont="1" applyFill="1" applyBorder="1"/>
    <xf numFmtId="164" fontId="3" fillId="0" borderId="8" xfId="1" applyNumberFormat="1" applyFont="1" applyFill="1" applyBorder="1"/>
    <xf numFmtId="0" fontId="3" fillId="0" borderId="0" xfId="1" applyFont="1" applyFill="1" applyBorder="1"/>
    <xf numFmtId="0" fontId="3" fillId="0" borderId="7" xfId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65" fontId="4" fillId="0" borderId="9" xfId="1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164" fontId="3" fillId="0" borderId="11" xfId="1" applyNumberFormat="1" applyFont="1" applyFill="1" applyBorder="1"/>
    <xf numFmtId="164" fontId="3" fillId="0" borderId="12" xfId="1" applyNumberFormat="1" applyFont="1" applyFill="1" applyBorder="1"/>
    <xf numFmtId="164" fontId="3" fillId="0" borderId="13" xfId="1" applyNumberFormat="1" applyFont="1" applyFill="1" applyBorder="1"/>
    <xf numFmtId="164" fontId="3" fillId="0" borderId="14" xfId="1" applyNumberFormat="1" applyFont="1" applyFill="1" applyBorder="1"/>
    <xf numFmtId="164" fontId="3" fillId="0" borderId="15" xfId="1" applyNumberFormat="1" applyFont="1" applyFill="1" applyBorder="1"/>
    <xf numFmtId="0" fontId="3" fillId="0" borderId="16" xfId="1" applyFont="1" applyFill="1" applyBorder="1"/>
    <xf numFmtId="0" fontId="3" fillId="0" borderId="11" xfId="1" applyFont="1" applyFill="1" applyBorder="1"/>
    <xf numFmtId="164" fontId="3" fillId="0" borderId="17" xfId="1" applyNumberFormat="1" applyFont="1" applyFill="1" applyBorder="1"/>
    <xf numFmtId="0" fontId="4" fillId="0" borderId="13" xfId="1" applyFont="1" applyFill="1" applyBorder="1" applyAlignment="1">
      <alignment horizontal="center"/>
    </xf>
    <xf numFmtId="165" fontId="4" fillId="0" borderId="18" xfId="1" applyNumberFormat="1" applyFont="1" applyFill="1" applyBorder="1"/>
    <xf numFmtId="0" fontId="3" fillId="0" borderId="13" xfId="1" applyFont="1" applyFill="1" applyBorder="1"/>
    <xf numFmtId="0" fontId="3" fillId="0" borderId="19" xfId="1" applyFont="1" applyFill="1" applyBorder="1" applyAlignment="1">
      <alignment horizontal="center"/>
    </xf>
    <xf numFmtId="0" fontId="3" fillId="0" borderId="20" xfId="1" applyFont="1" applyBorder="1"/>
    <xf numFmtId="167" fontId="3" fillId="0" borderId="20" xfId="1" applyNumberFormat="1" applyFont="1" applyBorder="1"/>
    <xf numFmtId="4" fontId="3" fillId="0" borderId="21" xfId="1" applyNumberFormat="1" applyFont="1" applyFill="1" applyBorder="1"/>
    <xf numFmtId="4" fontId="3" fillId="0" borderId="20" xfId="1" applyNumberFormat="1" applyFont="1" applyFill="1" applyBorder="1"/>
    <xf numFmtId="3" fontId="3" fillId="0" borderId="20" xfId="1" applyNumberFormat="1" applyFont="1" applyBorder="1"/>
    <xf numFmtId="166" fontId="3" fillId="0" borderId="20" xfId="1" applyNumberFormat="1" applyFont="1" applyBorder="1"/>
    <xf numFmtId="166" fontId="3" fillId="0" borderId="22" xfId="1" applyNumberFormat="1" applyFont="1" applyBorder="1"/>
    <xf numFmtId="165" fontId="3" fillId="0" borderId="20" xfId="1" applyNumberFormat="1" applyFont="1" applyBorder="1"/>
    <xf numFmtId="0" fontId="3" fillId="0" borderId="23" xfId="1" applyFont="1" applyFill="1" applyBorder="1" applyAlignment="1">
      <alignment horizontal="center"/>
    </xf>
    <xf numFmtId="0" fontId="3" fillId="0" borderId="22" xfId="1" applyFont="1" applyBorder="1"/>
    <xf numFmtId="167" fontId="3" fillId="0" borderId="22" xfId="1" applyNumberFormat="1" applyFont="1" applyBorder="1"/>
    <xf numFmtId="3" fontId="3" fillId="0" borderId="22" xfId="1" applyNumberFormat="1" applyFont="1" applyBorder="1"/>
    <xf numFmtId="165" fontId="3" fillId="0" borderId="22" xfId="1" applyNumberFormat="1" applyFont="1" applyBorder="1"/>
    <xf numFmtId="0" fontId="3" fillId="0" borderId="24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/>
    <xf numFmtId="4" fontId="4" fillId="0" borderId="26" xfId="1" applyNumberFormat="1" applyFont="1" applyFill="1" applyBorder="1"/>
    <xf numFmtId="4" fontId="4" fillId="0" borderId="27" xfId="1" applyNumberFormat="1" applyFont="1" applyFill="1" applyBorder="1"/>
    <xf numFmtId="0" fontId="3" fillId="0" borderId="0" xfId="1" applyFont="1" applyAlignment="1">
      <alignment horizontal="center"/>
    </xf>
    <xf numFmtId="0" fontId="3" fillId="0" borderId="0" xfId="1" applyFont="1"/>
    <xf numFmtId="164" fontId="3" fillId="0" borderId="0" xfId="1" applyNumberFormat="1" applyFont="1"/>
    <xf numFmtId="4" fontId="3" fillId="0" borderId="0" xfId="1" applyNumberFormat="1" applyFont="1"/>
    <xf numFmtId="0" fontId="2" fillId="0" borderId="0" xfId="1" applyFont="1"/>
    <xf numFmtId="165" fontId="2" fillId="0" borderId="0" xfId="1" applyNumberFormat="1" applyFont="1"/>
    <xf numFmtId="49" fontId="2" fillId="0" borderId="2" xfId="1" applyNumberFormat="1" applyFont="1" applyFill="1" applyBorder="1" applyAlignment="1">
      <alignment horizontal="left"/>
    </xf>
    <xf numFmtId="168" fontId="4" fillId="0" borderId="26" xfId="1" applyNumberFormat="1" applyFont="1" applyFill="1" applyBorder="1"/>
    <xf numFmtId="0" fontId="4" fillId="0" borderId="28" xfId="1" applyFont="1" applyFill="1" applyBorder="1"/>
    <xf numFmtId="0" fontId="3" fillId="0" borderId="29" xfId="1" applyFont="1" applyFill="1" applyBorder="1"/>
    <xf numFmtId="0" fontId="3" fillId="0" borderId="12" xfId="1" applyFont="1" applyFill="1" applyBorder="1"/>
    <xf numFmtId="0" fontId="3" fillId="0" borderId="3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165" fontId="4" fillId="0" borderId="3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left"/>
    </xf>
    <xf numFmtId="0" fontId="4" fillId="0" borderId="32" xfId="1" applyFont="1" applyFill="1" applyBorder="1" applyAlignment="1">
      <alignment horizontal="center"/>
    </xf>
    <xf numFmtId="0" fontId="4" fillId="0" borderId="33" xfId="1" applyFont="1" applyFill="1" applyBorder="1"/>
    <xf numFmtId="0" fontId="4" fillId="0" borderId="34" xfId="1" applyFont="1" applyFill="1" applyBorder="1" applyAlignment="1">
      <alignment horizontal="center"/>
    </xf>
    <xf numFmtId="167" fontId="3" fillId="0" borderId="35" xfId="1" applyNumberFormat="1" applyFont="1" applyBorder="1"/>
    <xf numFmtId="4" fontId="3" fillId="0" borderId="22" xfId="1" applyNumberFormat="1" applyFont="1" applyFill="1" applyBorder="1"/>
    <xf numFmtId="4" fontId="6" fillId="0" borderId="26" xfId="1" applyNumberFormat="1" applyFont="1" applyFill="1" applyBorder="1"/>
    <xf numFmtId="4" fontId="6" fillId="0" borderId="27" xfId="1" applyNumberFormat="1" applyFont="1" applyFill="1" applyBorder="1"/>
    <xf numFmtId="0" fontId="3" fillId="0" borderId="36" xfId="1" applyFont="1" applyFill="1" applyBorder="1" applyAlignment="1">
      <alignment horizontal="center"/>
    </xf>
    <xf numFmtId="0" fontId="3" fillId="0" borderId="37" xfId="1" applyFont="1" applyBorder="1"/>
    <xf numFmtId="167" fontId="3" fillId="0" borderId="37" xfId="1" applyNumberFormat="1" applyFont="1" applyBorder="1"/>
    <xf numFmtId="166" fontId="3" fillId="0" borderId="37" xfId="1" applyNumberFormat="1" applyFont="1" applyBorder="1"/>
    <xf numFmtId="165" fontId="3" fillId="0" borderId="37" xfId="1" applyNumberFormat="1" applyFont="1" applyBorder="1"/>
    <xf numFmtId="0" fontId="3" fillId="0" borderId="1" xfId="1" applyFont="1" applyFill="1" applyBorder="1" applyAlignment="1">
      <alignment horizontal="center"/>
    </xf>
    <xf numFmtId="166" fontId="4" fillId="0" borderId="18" xfId="1" applyNumberFormat="1" applyFont="1" applyFill="1" applyBorder="1" applyAlignment="1">
      <alignment horizontal="center"/>
    </xf>
    <xf numFmtId="49" fontId="4" fillId="0" borderId="2" xfId="1" applyNumberFormat="1" applyFont="1" applyFill="1" applyBorder="1" applyAlignment="1">
      <alignment horizontal="left"/>
    </xf>
    <xf numFmtId="170" fontId="3" fillId="0" borderId="20" xfId="1" applyNumberFormat="1" applyFont="1" applyBorder="1"/>
    <xf numFmtId="170" fontId="3" fillId="0" borderId="22" xfId="1" applyNumberFormat="1" applyFont="1" applyBorder="1"/>
    <xf numFmtId="169" fontId="8" fillId="2" borderId="26" xfId="1" applyNumberFormat="1" applyFont="1" applyFill="1" applyBorder="1"/>
    <xf numFmtId="4" fontId="7" fillId="2" borderId="26" xfId="1" applyNumberFormat="1" applyFont="1" applyFill="1" applyBorder="1"/>
    <xf numFmtId="4" fontId="8" fillId="2" borderId="26" xfId="1" applyNumberFormat="1" applyFont="1" applyFill="1" applyBorder="1"/>
    <xf numFmtId="168" fontId="8" fillId="2" borderId="26" xfId="1" applyNumberFormat="1" applyFont="1" applyFill="1" applyBorder="1"/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workbookViewId="0">
      <pane xSplit="1" topLeftCell="B1" activePane="topRight" state="frozen"/>
      <selection pane="topRight" activeCell="R36" sqref="R36"/>
    </sheetView>
  </sheetViews>
  <sheetFormatPr defaultRowHeight="12.75"/>
  <cols>
    <col min="1" max="1" width="8.42578125" customWidth="1"/>
    <col min="2" max="2" width="6" customWidth="1"/>
    <col min="4" max="4" width="8.5703125" customWidth="1"/>
    <col min="5" max="5" width="10.5703125" customWidth="1"/>
    <col min="17" max="17" width="9.85546875" customWidth="1"/>
    <col min="21" max="21" width="8.140625" customWidth="1"/>
    <col min="23" max="23" width="10.5703125" customWidth="1"/>
  </cols>
  <sheetData>
    <row r="1" spans="1:28" ht="14.25">
      <c r="A1" s="78" t="s">
        <v>27</v>
      </c>
      <c r="B1" s="76">
        <v>2021</v>
      </c>
      <c r="C1" s="2" t="s">
        <v>17</v>
      </c>
      <c r="D1" s="3"/>
      <c r="E1" s="3"/>
      <c r="F1" s="2" t="s">
        <v>11</v>
      </c>
      <c r="G1" s="3"/>
      <c r="H1" s="4"/>
      <c r="I1" s="5" t="s">
        <v>12</v>
      </c>
      <c r="J1" s="3"/>
      <c r="K1" s="3"/>
      <c r="L1" s="6" t="s">
        <v>13</v>
      </c>
      <c r="M1" s="3"/>
      <c r="N1" s="3"/>
      <c r="O1" s="1" t="s">
        <v>14</v>
      </c>
      <c r="P1" s="3"/>
      <c r="Q1" s="3"/>
      <c r="R1" s="6" t="s">
        <v>15</v>
      </c>
      <c r="S1" s="3"/>
      <c r="T1" s="4"/>
      <c r="U1" s="5" t="s">
        <v>16</v>
      </c>
      <c r="V1" s="3"/>
      <c r="W1" s="3"/>
      <c r="X1" s="7" t="s">
        <v>24</v>
      </c>
      <c r="Y1" s="7" t="s">
        <v>26</v>
      </c>
      <c r="Z1" s="8" t="s">
        <v>19</v>
      </c>
      <c r="AA1" s="62" t="s">
        <v>6</v>
      </c>
      <c r="AB1" s="57" t="s">
        <v>0</v>
      </c>
    </row>
    <row r="2" spans="1:28" ht="14.25">
      <c r="A2" s="9" t="s">
        <v>3</v>
      </c>
      <c r="B2" s="60" t="s">
        <v>1</v>
      </c>
      <c r="C2" s="10" t="s">
        <v>9</v>
      </c>
      <c r="D2" s="11" t="s">
        <v>5</v>
      </c>
      <c r="E2" s="11" t="s">
        <v>10</v>
      </c>
      <c r="F2" s="10" t="s">
        <v>9</v>
      </c>
      <c r="G2" s="11" t="s">
        <v>5</v>
      </c>
      <c r="H2" s="12" t="s">
        <v>10</v>
      </c>
      <c r="I2" s="13" t="s">
        <v>9</v>
      </c>
      <c r="J2" s="11" t="s">
        <v>5</v>
      </c>
      <c r="K2" s="11" t="s">
        <v>10</v>
      </c>
      <c r="L2" s="14" t="s">
        <v>9</v>
      </c>
      <c r="M2" s="11" t="s">
        <v>5</v>
      </c>
      <c r="N2" s="11" t="s">
        <v>10</v>
      </c>
      <c r="O2" s="58" t="s">
        <v>9</v>
      </c>
      <c r="P2" s="11" t="s">
        <v>5</v>
      </c>
      <c r="Q2" s="11" t="s">
        <v>10</v>
      </c>
      <c r="R2" s="14" t="s">
        <v>9</v>
      </c>
      <c r="S2" s="11" t="s">
        <v>5</v>
      </c>
      <c r="T2" s="12" t="s">
        <v>10</v>
      </c>
      <c r="U2" s="13" t="s">
        <v>9</v>
      </c>
      <c r="V2" s="11" t="s">
        <v>5</v>
      </c>
      <c r="W2" s="11" t="s">
        <v>10</v>
      </c>
      <c r="X2" s="15" t="s">
        <v>4</v>
      </c>
      <c r="Y2" s="15" t="s">
        <v>4</v>
      </c>
      <c r="Z2" s="16" t="s">
        <v>4</v>
      </c>
      <c r="AA2" s="17" t="s">
        <v>7</v>
      </c>
      <c r="AB2" s="16" t="s">
        <v>8</v>
      </c>
    </row>
    <row r="3" spans="1:28" ht="15" thickBot="1">
      <c r="A3" s="18" t="s">
        <v>2</v>
      </c>
      <c r="B3" s="61" t="s">
        <v>25</v>
      </c>
      <c r="C3" s="19"/>
      <c r="D3" s="20"/>
      <c r="E3" s="21"/>
      <c r="F3" s="19"/>
      <c r="G3" s="22"/>
      <c r="H3" s="23"/>
      <c r="I3" s="24"/>
      <c r="J3" s="20"/>
      <c r="K3" s="22"/>
      <c r="L3" s="25"/>
      <c r="M3" s="20"/>
      <c r="N3" s="22"/>
      <c r="O3" s="59"/>
      <c r="P3" s="20"/>
      <c r="Q3" s="22"/>
      <c r="R3" s="25"/>
      <c r="S3" s="20"/>
      <c r="T3" s="26"/>
      <c r="U3" s="24"/>
      <c r="V3" s="20"/>
      <c r="W3" s="22"/>
      <c r="X3" s="77">
        <v>-3.0000000000000001E-3</v>
      </c>
      <c r="Y3" s="77">
        <v>-3.0000000000000001E-3</v>
      </c>
      <c r="Z3" s="27"/>
      <c r="AA3" s="28"/>
      <c r="AB3" s="29"/>
    </row>
    <row r="4" spans="1:28" ht="13.5">
      <c r="A4" s="30">
        <v>1</v>
      </c>
      <c r="B4" s="31"/>
      <c r="C4" s="32"/>
      <c r="D4" s="33" t="str">
        <f t="shared" ref="D4:D17" si="0">IF(C4=0,"",C4/Z4)</f>
        <v/>
      </c>
      <c r="E4" s="34" t="s">
        <v>2</v>
      </c>
      <c r="F4" s="32"/>
      <c r="G4" s="34" t="str">
        <f t="shared" ref="G4:G34" si="1">IF(F4=0,"",F4/Z4)</f>
        <v/>
      </c>
      <c r="H4" s="34" t="s">
        <v>2</v>
      </c>
      <c r="I4" s="32"/>
      <c r="J4" s="34" t="str">
        <f t="shared" ref="J4:J34" si="2">IF(I4=0,"",I4/Z4)</f>
        <v/>
      </c>
      <c r="K4" s="34" t="s">
        <v>2</v>
      </c>
      <c r="L4" s="32"/>
      <c r="M4" s="34" t="str">
        <f t="shared" ref="M4:M34" si="3">IF(L4=0,"",L4/Z4)</f>
        <v/>
      </c>
      <c r="N4" s="34" t="s">
        <v>2</v>
      </c>
      <c r="O4" s="35"/>
      <c r="P4" s="34" t="str">
        <f t="shared" ref="P4:P34" si="4">IF(O4=0,"",O4/Z4)</f>
        <v/>
      </c>
      <c r="Q4" s="34" t="s">
        <v>2</v>
      </c>
      <c r="R4" s="32"/>
      <c r="S4" s="34" t="str">
        <f t="shared" ref="S4:S34" si="5">IF(R4=0,"",R4/Z4)</f>
        <v/>
      </c>
      <c r="T4" s="34" t="s">
        <v>2</v>
      </c>
      <c r="U4" s="35"/>
      <c r="V4" s="34" t="str">
        <f t="shared" ref="V4:V34" si="6">IF(U4=0,"",U4/Z4)</f>
        <v/>
      </c>
      <c r="W4" s="34" t="s">
        <v>2</v>
      </c>
      <c r="X4" s="36"/>
      <c r="Y4" s="79"/>
      <c r="Z4" s="36"/>
      <c r="AA4" s="43"/>
      <c r="AB4" s="38"/>
    </row>
    <row r="5" spans="1:28" ht="13.5">
      <c r="A5" s="39">
        <v>2</v>
      </c>
      <c r="B5" s="40">
        <v>1</v>
      </c>
      <c r="C5" s="41">
        <v>9737</v>
      </c>
      <c r="D5" s="33">
        <f t="shared" si="0"/>
        <v>8189.2346509671988</v>
      </c>
      <c r="E5" s="34">
        <f t="shared" ref="E5:E34" si="7">C5*AB5</f>
        <v>208693.12099999998</v>
      </c>
      <c r="F5" s="41">
        <v>2635</v>
      </c>
      <c r="G5" s="34">
        <f t="shared" si="1"/>
        <v>2216.1480235492008</v>
      </c>
      <c r="H5" s="34">
        <f t="shared" ref="H5:H34" si="8">F5*AB5</f>
        <v>56475.955000000002</v>
      </c>
      <c r="I5" s="41">
        <v>2230.5</v>
      </c>
      <c r="J5" s="34">
        <f t="shared" si="2"/>
        <v>1875.9461732548359</v>
      </c>
      <c r="K5" s="34">
        <f t="shared" ref="K5:K34" si="9">I5*AB5</f>
        <v>47806.306499999999</v>
      </c>
      <c r="L5" s="41">
        <v>3043</v>
      </c>
      <c r="M5" s="34">
        <f t="shared" si="3"/>
        <v>2559.2935239697222</v>
      </c>
      <c r="N5" s="34">
        <f t="shared" ref="N5:N34" si="10">L5*AB5</f>
        <v>65220.618999999999</v>
      </c>
      <c r="O5" s="42">
        <v>19725</v>
      </c>
      <c r="P5" s="34">
        <f t="shared" si="4"/>
        <v>16589.571068124475</v>
      </c>
      <c r="Q5" s="34">
        <f t="shared" ref="Q5:Q34" si="11">O5*AB5</f>
        <v>422765.92499999999</v>
      </c>
      <c r="R5" s="41">
        <v>2445.5</v>
      </c>
      <c r="S5" s="34">
        <f t="shared" si="5"/>
        <v>2056.7703952901597</v>
      </c>
      <c r="T5" s="34">
        <f t="shared" ref="T5:T34" si="12">R5*AB5</f>
        <v>52414.4015</v>
      </c>
      <c r="U5" s="42">
        <v>36141</v>
      </c>
      <c r="V5" s="34">
        <f t="shared" si="6"/>
        <v>30396.131202691337</v>
      </c>
      <c r="W5" s="34">
        <f t="shared" ref="W5:W34" si="13">U5*AB5</f>
        <v>774610.05299999996</v>
      </c>
      <c r="X5" s="37">
        <v>1.1856</v>
      </c>
      <c r="Y5" s="80">
        <v>1.1847000000000001</v>
      </c>
      <c r="Z5" s="37">
        <v>1.1890000000000001</v>
      </c>
      <c r="AA5" s="43">
        <v>25.475000000000001</v>
      </c>
      <c r="AB5" s="43">
        <v>21.433</v>
      </c>
    </row>
    <row r="6" spans="1:28" ht="13.5">
      <c r="A6" s="39">
        <v>3</v>
      </c>
      <c r="B6" s="40">
        <v>1</v>
      </c>
      <c r="C6" s="41">
        <v>9583.5</v>
      </c>
      <c r="D6" s="33">
        <f t="shared" si="0"/>
        <v>8058.1014041873368</v>
      </c>
      <c r="E6" s="34">
        <f t="shared" si="7"/>
        <v>205479.8235</v>
      </c>
      <c r="F6" s="41">
        <v>2595.5</v>
      </c>
      <c r="G6" s="34">
        <f t="shared" si="1"/>
        <v>2182.3761876734211</v>
      </c>
      <c r="H6" s="34">
        <f t="shared" si="8"/>
        <v>55650.1155</v>
      </c>
      <c r="I6" s="41">
        <v>2230</v>
      </c>
      <c r="J6" s="34">
        <f t="shared" si="2"/>
        <v>1875.0525519212981</v>
      </c>
      <c r="K6" s="34">
        <f t="shared" si="9"/>
        <v>47813.43</v>
      </c>
      <c r="L6" s="41">
        <v>2970.5</v>
      </c>
      <c r="M6" s="34">
        <f t="shared" si="3"/>
        <v>2497.6877154628773</v>
      </c>
      <c r="N6" s="34">
        <f t="shared" si="10"/>
        <v>63690.4905</v>
      </c>
      <c r="O6" s="42">
        <v>19324</v>
      </c>
      <c r="P6" s="34">
        <f t="shared" si="4"/>
        <v>16248.213234675859</v>
      </c>
      <c r="Q6" s="34">
        <f t="shared" si="11"/>
        <v>414325.88399999996</v>
      </c>
      <c r="R6" s="41">
        <v>2435</v>
      </c>
      <c r="S6" s="34">
        <f t="shared" si="5"/>
        <v>2047.4228537795341</v>
      </c>
      <c r="T6" s="34">
        <f t="shared" si="12"/>
        <v>52208.834999999999</v>
      </c>
      <c r="U6" s="42">
        <v>36437</v>
      </c>
      <c r="V6" s="34">
        <f t="shared" si="6"/>
        <v>30637.349701505085</v>
      </c>
      <c r="W6" s="34">
        <f t="shared" si="13"/>
        <v>781245.71699999995</v>
      </c>
      <c r="X6" s="37">
        <v>1.1856</v>
      </c>
      <c r="Y6" s="80">
        <v>1.18625</v>
      </c>
      <c r="Z6" s="37">
        <v>1.1893</v>
      </c>
      <c r="AA6" s="43">
        <v>25.484999999999999</v>
      </c>
      <c r="AB6" s="43">
        <v>21.440999999999999</v>
      </c>
    </row>
    <row r="7" spans="1:28" ht="13.5">
      <c r="A7" s="39">
        <v>4</v>
      </c>
      <c r="B7" s="40">
        <v>1</v>
      </c>
      <c r="C7" s="41">
        <v>9503</v>
      </c>
      <c r="D7" s="33">
        <f t="shared" si="0"/>
        <v>8009.9460552933251</v>
      </c>
      <c r="E7" s="34">
        <f t="shared" si="7"/>
        <v>203649.29</v>
      </c>
      <c r="F7" s="41">
        <v>2575.5</v>
      </c>
      <c r="G7" s="34">
        <f t="shared" si="1"/>
        <v>2170.853000674309</v>
      </c>
      <c r="H7" s="34">
        <f t="shared" si="8"/>
        <v>55192.964999999997</v>
      </c>
      <c r="I7" s="41">
        <v>2229</v>
      </c>
      <c r="J7" s="34">
        <f t="shared" si="2"/>
        <v>1878.7929871881324</v>
      </c>
      <c r="K7" s="34">
        <f t="shared" si="9"/>
        <v>47767.47</v>
      </c>
      <c r="L7" s="41">
        <v>2975</v>
      </c>
      <c r="M7" s="34">
        <f t="shared" si="3"/>
        <v>2507.5859743762644</v>
      </c>
      <c r="N7" s="34">
        <f t="shared" si="10"/>
        <v>63754.25</v>
      </c>
      <c r="O7" s="42">
        <v>19448</v>
      </c>
      <c r="P7" s="34">
        <f t="shared" si="4"/>
        <v>16392.447741065411</v>
      </c>
      <c r="Q7" s="34">
        <f t="shared" si="11"/>
        <v>416770.64</v>
      </c>
      <c r="R7" s="41">
        <v>2469</v>
      </c>
      <c r="S7" s="34">
        <f t="shared" si="5"/>
        <v>2081.0856372218477</v>
      </c>
      <c r="T7" s="34">
        <f t="shared" si="12"/>
        <v>52910.67</v>
      </c>
      <c r="U7" s="42">
        <v>36475</v>
      </c>
      <c r="V7" s="34">
        <f t="shared" si="6"/>
        <v>30744.268374915715</v>
      </c>
      <c r="W7" s="34">
        <f t="shared" si="13"/>
        <v>781659.25</v>
      </c>
      <c r="X7" s="37">
        <v>1.1831</v>
      </c>
      <c r="Y7" s="80">
        <v>1.1833499999999999</v>
      </c>
      <c r="Z7" s="37">
        <v>1.1863999999999999</v>
      </c>
      <c r="AA7" s="43">
        <v>25.434999999999999</v>
      </c>
      <c r="AB7" s="43">
        <v>21.43</v>
      </c>
    </row>
    <row r="8" spans="1:28" ht="13.5">
      <c r="A8" s="39">
        <v>5</v>
      </c>
      <c r="B8" s="40">
        <v>1</v>
      </c>
      <c r="C8" s="41">
        <v>9429</v>
      </c>
      <c r="D8" s="33">
        <f t="shared" si="0"/>
        <v>7952.9352226720648</v>
      </c>
      <c r="E8" s="34">
        <f t="shared" si="7"/>
        <v>202270.90800000002</v>
      </c>
      <c r="F8" s="41">
        <v>2583.5</v>
      </c>
      <c r="G8" s="34">
        <f t="shared" si="1"/>
        <v>2179.0654520917678</v>
      </c>
      <c r="H8" s="34">
        <f t="shared" si="8"/>
        <v>55421.242000000006</v>
      </c>
      <c r="I8" s="41">
        <v>2228.5</v>
      </c>
      <c r="J8" s="34">
        <f t="shared" si="2"/>
        <v>1879.6390013495277</v>
      </c>
      <c r="K8" s="34">
        <f t="shared" si="9"/>
        <v>47805.782000000007</v>
      </c>
      <c r="L8" s="41">
        <v>2984.5</v>
      </c>
      <c r="M8" s="34">
        <f t="shared" si="3"/>
        <v>2517.2908232118757</v>
      </c>
      <c r="N8" s="34">
        <f t="shared" si="10"/>
        <v>64023.494000000006</v>
      </c>
      <c r="O8" s="42">
        <v>19279</v>
      </c>
      <c r="P8" s="34">
        <f t="shared" si="4"/>
        <v>16260.964912280702</v>
      </c>
      <c r="Q8" s="34">
        <f t="shared" si="11"/>
        <v>413573.10800000001</v>
      </c>
      <c r="R8" s="41">
        <v>2441</v>
      </c>
      <c r="S8" s="34">
        <f t="shared" si="5"/>
        <v>2058.8731443994602</v>
      </c>
      <c r="T8" s="34">
        <f t="shared" si="12"/>
        <v>52364.332000000002</v>
      </c>
      <c r="U8" s="42">
        <v>35982</v>
      </c>
      <c r="V8" s="34">
        <f t="shared" si="6"/>
        <v>30349.190283400811</v>
      </c>
      <c r="W8" s="34">
        <f t="shared" si="13"/>
        <v>771885.86400000006</v>
      </c>
      <c r="X8" s="37">
        <v>1.1819999999999999</v>
      </c>
      <c r="Y8" s="80">
        <v>1.18245</v>
      </c>
      <c r="Z8" s="37">
        <v>1.1856</v>
      </c>
      <c r="AA8" s="43">
        <v>25.414999999999999</v>
      </c>
      <c r="AB8" s="43">
        <v>21.452000000000002</v>
      </c>
    </row>
    <row r="9" spans="1:28" ht="13.5">
      <c r="A9" s="39">
        <v>6</v>
      </c>
      <c r="B9" s="40">
        <v>1</v>
      </c>
      <c r="C9" s="41">
        <v>9529.5</v>
      </c>
      <c r="D9" s="33">
        <f t="shared" si="0"/>
        <v>8071.059540950283</v>
      </c>
      <c r="E9" s="34">
        <f t="shared" si="7"/>
        <v>205074.84</v>
      </c>
      <c r="F9" s="41">
        <v>2618.5</v>
      </c>
      <c r="G9" s="34">
        <f t="shared" si="1"/>
        <v>2217.7521809096297</v>
      </c>
      <c r="H9" s="34">
        <f t="shared" si="8"/>
        <v>56350.119999999995</v>
      </c>
      <c r="I9" s="41">
        <v>2228</v>
      </c>
      <c r="J9" s="34">
        <f t="shared" si="2"/>
        <v>1887.0161768442449</v>
      </c>
      <c r="K9" s="34">
        <f t="shared" si="9"/>
        <v>47946.559999999998</v>
      </c>
      <c r="L9" s="41">
        <v>3006</v>
      </c>
      <c r="M9" s="34">
        <f t="shared" si="3"/>
        <v>2545.9473193868043</v>
      </c>
      <c r="N9" s="34">
        <f t="shared" si="10"/>
        <v>64689.119999999995</v>
      </c>
      <c r="O9" s="42">
        <v>19533</v>
      </c>
      <c r="P9" s="34">
        <f t="shared" si="4"/>
        <v>16543.575844837807</v>
      </c>
      <c r="Q9" s="34">
        <f t="shared" si="11"/>
        <v>420350.16</v>
      </c>
      <c r="R9" s="41">
        <v>2362</v>
      </c>
      <c r="S9" s="34">
        <f t="shared" si="5"/>
        <v>2000.5081731176419</v>
      </c>
      <c r="T9" s="34">
        <f t="shared" si="12"/>
        <v>50830.239999999998</v>
      </c>
      <c r="U9" s="42">
        <v>36065</v>
      </c>
      <c r="V9" s="34">
        <f t="shared" si="6"/>
        <v>30545.43914626916</v>
      </c>
      <c r="W9" s="34">
        <f t="shared" si="13"/>
        <v>776118.79999999993</v>
      </c>
      <c r="X9" s="37">
        <v>1.1777</v>
      </c>
      <c r="Y9" s="80">
        <v>1.1776500000000001</v>
      </c>
      <c r="Z9" s="37">
        <v>1.1807000000000001</v>
      </c>
      <c r="AA9" s="43">
        <v>25.41</v>
      </c>
      <c r="AB9" s="43">
        <v>21.52</v>
      </c>
    </row>
    <row r="10" spans="1:28" ht="13.5">
      <c r="A10" s="39">
        <v>7</v>
      </c>
      <c r="B10" s="40"/>
      <c r="C10" s="41"/>
      <c r="D10" s="33" t="str">
        <f t="shared" si="0"/>
        <v/>
      </c>
      <c r="E10" s="34" t="s">
        <v>2</v>
      </c>
      <c r="F10" s="41"/>
      <c r="G10" s="34" t="str">
        <f t="shared" si="1"/>
        <v/>
      </c>
      <c r="H10" s="34" t="s">
        <v>2</v>
      </c>
      <c r="I10" s="41"/>
      <c r="J10" s="34" t="str">
        <f t="shared" si="2"/>
        <v/>
      </c>
      <c r="K10" s="34" t="s">
        <v>2</v>
      </c>
      <c r="L10" s="41"/>
      <c r="M10" s="34" t="str">
        <f t="shared" si="3"/>
        <v/>
      </c>
      <c r="N10" s="34" t="s">
        <v>2</v>
      </c>
      <c r="O10" s="42"/>
      <c r="P10" s="34" t="str">
        <f t="shared" si="4"/>
        <v/>
      </c>
      <c r="Q10" s="34" t="s">
        <v>2</v>
      </c>
      <c r="R10" s="41"/>
      <c r="S10" s="34" t="str">
        <f t="shared" si="5"/>
        <v/>
      </c>
      <c r="T10" s="34" t="s">
        <v>2</v>
      </c>
      <c r="U10" s="42"/>
      <c r="V10" s="34" t="str">
        <f t="shared" si="6"/>
        <v/>
      </c>
      <c r="W10" s="34" t="s">
        <v>2</v>
      </c>
      <c r="X10" s="37"/>
      <c r="Y10" s="80"/>
      <c r="Z10" s="37"/>
      <c r="AA10" s="43"/>
      <c r="AB10" s="43"/>
    </row>
    <row r="11" spans="1:28" ht="13.5">
      <c r="A11" s="39">
        <v>8</v>
      </c>
      <c r="B11" s="40"/>
      <c r="C11" s="41"/>
      <c r="D11" s="33" t="str">
        <f t="shared" si="0"/>
        <v/>
      </c>
      <c r="E11" s="34" t="s">
        <v>2</v>
      </c>
      <c r="F11" s="41"/>
      <c r="G11" s="34" t="str">
        <f t="shared" si="1"/>
        <v/>
      </c>
      <c r="H11" s="34" t="s">
        <v>2</v>
      </c>
      <c r="I11" s="41"/>
      <c r="J11" s="34" t="str">
        <f t="shared" si="2"/>
        <v/>
      </c>
      <c r="K11" s="34" t="s">
        <v>2</v>
      </c>
      <c r="L11" s="41"/>
      <c r="M11" s="34" t="str">
        <f t="shared" si="3"/>
        <v/>
      </c>
      <c r="N11" s="34" t="s">
        <v>2</v>
      </c>
      <c r="O11" s="42"/>
      <c r="P11" s="34" t="str">
        <f t="shared" si="4"/>
        <v/>
      </c>
      <c r="Q11" s="34" t="s">
        <v>2</v>
      </c>
      <c r="R11" s="41"/>
      <c r="S11" s="34" t="str">
        <f t="shared" si="5"/>
        <v/>
      </c>
      <c r="T11" s="34" t="s">
        <v>2</v>
      </c>
      <c r="U11" s="42"/>
      <c r="V11" s="34" t="str">
        <f t="shared" si="6"/>
        <v/>
      </c>
      <c r="W11" s="34" t="s">
        <v>2</v>
      </c>
      <c r="X11" s="37"/>
      <c r="Y11" s="80"/>
      <c r="Z11" s="37"/>
      <c r="AA11" s="43"/>
      <c r="AB11" s="43"/>
    </row>
    <row r="12" spans="1:28" ht="13.5">
      <c r="A12" s="39">
        <v>9</v>
      </c>
      <c r="B12" s="40">
        <v>1</v>
      </c>
      <c r="C12" s="41">
        <v>9311.5</v>
      </c>
      <c r="D12" s="33">
        <f t="shared" si="0"/>
        <v>7915.2499149949008</v>
      </c>
      <c r="E12" s="34">
        <f t="shared" si="7"/>
        <v>201035.285</v>
      </c>
      <c r="F12" s="41">
        <v>2547</v>
      </c>
      <c r="G12" s="34">
        <f t="shared" si="1"/>
        <v>2165.0799047942878</v>
      </c>
      <c r="H12" s="34">
        <f t="shared" si="8"/>
        <v>54989.73</v>
      </c>
      <c r="I12" s="41">
        <v>2227.5</v>
      </c>
      <c r="J12" s="34">
        <f t="shared" si="2"/>
        <v>1893.4886093165592</v>
      </c>
      <c r="K12" s="34">
        <f t="shared" si="9"/>
        <v>48091.724999999999</v>
      </c>
      <c r="L12" s="41">
        <v>2957</v>
      </c>
      <c r="M12" s="34">
        <f t="shared" si="3"/>
        <v>2513.6008160489632</v>
      </c>
      <c r="N12" s="34">
        <f t="shared" si="10"/>
        <v>63841.63</v>
      </c>
      <c r="O12" s="42">
        <v>18748</v>
      </c>
      <c r="P12" s="34">
        <f t="shared" si="4"/>
        <v>15936.756205372323</v>
      </c>
      <c r="Q12" s="34">
        <f t="shared" si="11"/>
        <v>404769.32</v>
      </c>
      <c r="R12" s="41">
        <v>2295.5</v>
      </c>
      <c r="S12" s="34">
        <f t="shared" si="5"/>
        <v>1951.2920775246516</v>
      </c>
      <c r="T12" s="34">
        <f t="shared" si="12"/>
        <v>49559.845000000001</v>
      </c>
      <c r="U12" s="42">
        <v>35935</v>
      </c>
      <c r="V12" s="34">
        <f t="shared" si="6"/>
        <v>30546.5827949677</v>
      </c>
      <c r="W12" s="34">
        <f t="shared" si="13"/>
        <v>775836.65</v>
      </c>
      <c r="X12" s="37">
        <v>1.1731</v>
      </c>
      <c r="Y12" s="80">
        <v>1.1732499999999999</v>
      </c>
      <c r="Z12" s="37">
        <v>1.1763999999999999</v>
      </c>
      <c r="AA12" s="43">
        <v>25.39</v>
      </c>
      <c r="AB12" s="43">
        <v>21.59</v>
      </c>
    </row>
    <row r="13" spans="1:28" ht="13.5">
      <c r="A13" s="39">
        <v>10</v>
      </c>
      <c r="B13" s="40">
        <v>1</v>
      </c>
      <c r="C13" s="41">
        <v>9409.5</v>
      </c>
      <c r="D13" s="33">
        <f t="shared" si="0"/>
        <v>8026.5290454661781</v>
      </c>
      <c r="E13" s="34">
        <f t="shared" si="7"/>
        <v>203734.49400000001</v>
      </c>
      <c r="F13" s="41">
        <v>2579</v>
      </c>
      <c r="G13" s="34">
        <f t="shared" si="1"/>
        <v>2199.948818561802</v>
      </c>
      <c r="H13" s="34">
        <f t="shared" si="8"/>
        <v>55840.508000000002</v>
      </c>
      <c r="I13" s="41">
        <v>2226.5</v>
      </c>
      <c r="J13" s="34">
        <f t="shared" si="2"/>
        <v>1899.2578691461231</v>
      </c>
      <c r="K13" s="34">
        <f t="shared" si="9"/>
        <v>48208.178</v>
      </c>
      <c r="L13" s="41">
        <v>2978.5</v>
      </c>
      <c r="M13" s="34">
        <f t="shared" si="3"/>
        <v>2540.7318945662373</v>
      </c>
      <c r="N13" s="34">
        <f t="shared" si="10"/>
        <v>64490.482000000004</v>
      </c>
      <c r="O13" s="42">
        <v>18748</v>
      </c>
      <c r="P13" s="34">
        <f t="shared" si="4"/>
        <v>15992.493389064233</v>
      </c>
      <c r="Q13" s="34">
        <f t="shared" si="11"/>
        <v>405931.696</v>
      </c>
      <c r="R13" s="41">
        <v>2319</v>
      </c>
      <c r="S13" s="34">
        <f t="shared" si="5"/>
        <v>1978.1625863686772</v>
      </c>
      <c r="T13" s="34">
        <f t="shared" si="12"/>
        <v>50210.988000000005</v>
      </c>
      <c r="U13" s="42">
        <v>36395</v>
      </c>
      <c r="V13" s="34">
        <f t="shared" si="6"/>
        <v>31045.807387187582</v>
      </c>
      <c r="W13" s="34">
        <f t="shared" si="13"/>
        <v>788024.54</v>
      </c>
      <c r="X13" s="37">
        <v>1.1692</v>
      </c>
      <c r="Y13" s="80">
        <v>1.1692</v>
      </c>
      <c r="Z13" s="37">
        <v>1.1722999999999999</v>
      </c>
      <c r="AA13" s="43">
        <v>25.38</v>
      </c>
      <c r="AB13" s="43">
        <v>21.652000000000001</v>
      </c>
    </row>
    <row r="14" spans="1:28" ht="13.5">
      <c r="A14" s="39">
        <v>11</v>
      </c>
      <c r="B14" s="40">
        <v>1</v>
      </c>
      <c r="C14" s="41">
        <v>9421</v>
      </c>
      <c r="D14" s="33">
        <f t="shared" si="0"/>
        <v>8041.1403209286445</v>
      </c>
      <c r="E14" s="34">
        <f t="shared" si="7"/>
        <v>204237.859</v>
      </c>
      <c r="F14" s="41">
        <v>2578</v>
      </c>
      <c r="G14" s="34">
        <f t="shared" si="1"/>
        <v>2200.4096961420282</v>
      </c>
      <c r="H14" s="34">
        <f t="shared" si="8"/>
        <v>55888.462</v>
      </c>
      <c r="I14" s="41">
        <v>2226</v>
      </c>
      <c r="J14" s="34">
        <f t="shared" si="2"/>
        <v>1899.965858654831</v>
      </c>
      <c r="K14" s="34">
        <f t="shared" si="9"/>
        <v>48257.453999999998</v>
      </c>
      <c r="L14" s="41">
        <v>3018.5</v>
      </c>
      <c r="M14" s="34">
        <f t="shared" si="3"/>
        <v>2576.3912598156367</v>
      </c>
      <c r="N14" s="34">
        <f t="shared" si="10"/>
        <v>65438.061499999996</v>
      </c>
      <c r="O14" s="42">
        <v>18885</v>
      </c>
      <c r="P14" s="34">
        <f t="shared" si="4"/>
        <v>16118.982587913964</v>
      </c>
      <c r="Q14" s="34">
        <f t="shared" si="11"/>
        <v>409407.91499999998</v>
      </c>
      <c r="R14" s="41">
        <v>2350.5</v>
      </c>
      <c r="S14" s="34">
        <f t="shared" si="5"/>
        <v>2006.2307954933424</v>
      </c>
      <c r="T14" s="34">
        <f t="shared" si="12"/>
        <v>50956.489499999996</v>
      </c>
      <c r="U14" s="42">
        <v>36240</v>
      </c>
      <c r="V14" s="34">
        <f t="shared" si="6"/>
        <v>30932.058723113692</v>
      </c>
      <c r="W14" s="34">
        <f t="shared" si="13"/>
        <v>785646.96</v>
      </c>
      <c r="X14" s="37">
        <v>1.1688000000000001</v>
      </c>
      <c r="Y14" s="80">
        <v>1.16865</v>
      </c>
      <c r="Z14" s="37">
        <v>1.1716</v>
      </c>
      <c r="AA14" s="43">
        <v>25.405000000000001</v>
      </c>
      <c r="AB14" s="43">
        <v>21.678999999999998</v>
      </c>
    </row>
    <row r="15" spans="1:28" ht="13.5">
      <c r="A15" s="39">
        <v>12</v>
      </c>
      <c r="B15" s="40">
        <v>1</v>
      </c>
      <c r="C15" s="41">
        <v>9508.5</v>
      </c>
      <c r="D15" s="33">
        <f t="shared" si="0"/>
        <v>8099.9233324814722</v>
      </c>
      <c r="E15" s="34">
        <f t="shared" si="7"/>
        <v>205725.90599999999</v>
      </c>
      <c r="F15" s="41">
        <v>2602</v>
      </c>
      <c r="G15" s="34">
        <f t="shared" si="1"/>
        <v>2216.5431467757048</v>
      </c>
      <c r="H15" s="34">
        <f t="shared" si="8"/>
        <v>56296.871999999996</v>
      </c>
      <c r="I15" s="41">
        <v>2225</v>
      </c>
      <c r="J15" s="34">
        <f t="shared" si="2"/>
        <v>1895.3914302751514</v>
      </c>
      <c r="K15" s="34">
        <f t="shared" si="9"/>
        <v>48140.1</v>
      </c>
      <c r="L15" s="41">
        <v>3016.5</v>
      </c>
      <c r="M15" s="34">
        <f t="shared" si="3"/>
        <v>2569.6396626629185</v>
      </c>
      <c r="N15" s="34">
        <f t="shared" si="10"/>
        <v>65264.993999999999</v>
      </c>
      <c r="O15" s="42">
        <v>19540</v>
      </c>
      <c r="P15" s="34">
        <f t="shared" si="4"/>
        <v>16645.370133742228</v>
      </c>
      <c r="Q15" s="34">
        <f t="shared" si="11"/>
        <v>422767.44</v>
      </c>
      <c r="R15" s="41">
        <v>2390</v>
      </c>
      <c r="S15" s="34">
        <f t="shared" si="5"/>
        <v>2035.9485475764548</v>
      </c>
      <c r="T15" s="34">
        <f t="shared" si="12"/>
        <v>51710.04</v>
      </c>
      <c r="U15" s="42">
        <v>36594</v>
      </c>
      <c r="V15" s="34">
        <f t="shared" si="6"/>
        <v>31173.01303347815</v>
      </c>
      <c r="W15" s="34">
        <f t="shared" si="13"/>
        <v>791747.78399999999</v>
      </c>
      <c r="X15" s="37">
        <v>1.1709000000000001</v>
      </c>
      <c r="Y15" s="80">
        <v>1.17075</v>
      </c>
      <c r="Z15" s="37">
        <v>1.1738999999999999</v>
      </c>
      <c r="AA15" s="43">
        <v>25.4</v>
      </c>
      <c r="AB15" s="43">
        <v>21.635999999999999</v>
      </c>
    </row>
    <row r="16" spans="1:28" ht="13.5">
      <c r="A16" s="39">
        <v>13</v>
      </c>
      <c r="B16" s="40">
        <v>1</v>
      </c>
      <c r="C16" s="41">
        <v>9429.5</v>
      </c>
      <c r="D16" s="33">
        <f t="shared" si="0"/>
        <v>8018.2823129251701</v>
      </c>
      <c r="E16" s="34">
        <f t="shared" si="7"/>
        <v>203479.18050000002</v>
      </c>
      <c r="F16" s="41">
        <v>2602.5</v>
      </c>
      <c r="G16" s="34">
        <f t="shared" si="1"/>
        <v>2213.0102040816328</v>
      </c>
      <c r="H16" s="34">
        <f t="shared" si="8"/>
        <v>56159.347500000003</v>
      </c>
      <c r="I16" s="41">
        <v>2224.5</v>
      </c>
      <c r="J16" s="34">
        <f t="shared" si="2"/>
        <v>1891.5816326530614</v>
      </c>
      <c r="K16" s="34">
        <f t="shared" si="9"/>
        <v>48002.485500000003</v>
      </c>
      <c r="L16" s="41">
        <v>3007</v>
      </c>
      <c r="M16" s="34">
        <f t="shared" si="3"/>
        <v>2556.9727891156463</v>
      </c>
      <c r="N16" s="34">
        <f t="shared" si="10"/>
        <v>64888.053</v>
      </c>
      <c r="O16" s="42">
        <v>19650</v>
      </c>
      <c r="P16" s="34">
        <f t="shared" si="4"/>
        <v>16709.18367346939</v>
      </c>
      <c r="Q16" s="34">
        <f t="shared" si="11"/>
        <v>424027.35000000003</v>
      </c>
      <c r="R16" s="41">
        <v>2448.5</v>
      </c>
      <c r="S16" s="34">
        <f t="shared" si="5"/>
        <v>2082.057823129252</v>
      </c>
      <c r="T16" s="34">
        <f t="shared" si="12"/>
        <v>52836.181499999999</v>
      </c>
      <c r="U16" s="42">
        <v>36109</v>
      </c>
      <c r="V16" s="34">
        <f t="shared" si="6"/>
        <v>30704.931972789116</v>
      </c>
      <c r="W16" s="34">
        <f t="shared" si="13"/>
        <v>779196.11100000003</v>
      </c>
      <c r="X16" s="37">
        <v>1.1735</v>
      </c>
      <c r="Y16" s="80">
        <v>1.1729499999999999</v>
      </c>
      <c r="Z16" s="37">
        <v>1.1759999999999999</v>
      </c>
      <c r="AA16" s="43">
        <v>25.385000000000002</v>
      </c>
      <c r="AB16" s="43">
        <v>21.579000000000001</v>
      </c>
    </row>
    <row r="17" spans="1:28" ht="13.5">
      <c r="A17" s="39">
        <v>14</v>
      </c>
      <c r="B17" s="40"/>
      <c r="C17" s="41"/>
      <c r="D17" s="33" t="str">
        <f t="shared" si="0"/>
        <v/>
      </c>
      <c r="E17" s="34" t="s">
        <v>2</v>
      </c>
      <c r="F17" s="41"/>
      <c r="G17" s="34" t="str">
        <f t="shared" si="1"/>
        <v/>
      </c>
      <c r="H17" s="34" t="s">
        <v>2</v>
      </c>
      <c r="I17" s="41"/>
      <c r="J17" s="34" t="str">
        <f t="shared" si="2"/>
        <v/>
      </c>
      <c r="K17" s="34" t="s">
        <v>2</v>
      </c>
      <c r="L17" s="41"/>
      <c r="M17" s="34" t="str">
        <f t="shared" si="3"/>
        <v/>
      </c>
      <c r="N17" s="34" t="s">
        <v>2</v>
      </c>
      <c r="O17" s="42"/>
      <c r="P17" s="34" t="str">
        <f t="shared" si="4"/>
        <v/>
      </c>
      <c r="Q17" s="34" t="s">
        <v>2</v>
      </c>
      <c r="R17" s="41"/>
      <c r="S17" s="34" t="str">
        <f t="shared" si="5"/>
        <v/>
      </c>
      <c r="T17" s="34" t="s">
        <v>2</v>
      </c>
      <c r="U17" s="42"/>
      <c r="V17" s="34" t="str">
        <f t="shared" si="6"/>
        <v/>
      </c>
      <c r="W17" s="34" t="s">
        <v>2</v>
      </c>
      <c r="X17" s="37"/>
      <c r="Y17" s="80"/>
      <c r="Z17" s="37"/>
      <c r="AA17" s="43"/>
      <c r="AB17" s="43"/>
    </row>
    <row r="18" spans="1:28" ht="13.5">
      <c r="A18" s="39">
        <v>15</v>
      </c>
      <c r="B18" s="40"/>
      <c r="C18" s="41"/>
      <c r="D18" s="33" t="str">
        <f t="shared" ref="D18:D34" si="14">IF(C18=0,"",C18/Z18)</f>
        <v/>
      </c>
      <c r="E18" s="34" t="s">
        <v>2</v>
      </c>
      <c r="F18" s="41"/>
      <c r="G18" s="34" t="str">
        <f t="shared" si="1"/>
        <v/>
      </c>
      <c r="H18" s="34" t="s">
        <v>2</v>
      </c>
      <c r="I18" s="41"/>
      <c r="J18" s="34" t="str">
        <f t="shared" si="2"/>
        <v/>
      </c>
      <c r="K18" s="34" t="s">
        <v>2</v>
      </c>
      <c r="L18" s="41"/>
      <c r="M18" s="34" t="str">
        <f t="shared" si="3"/>
        <v/>
      </c>
      <c r="N18" s="34" t="s">
        <v>2</v>
      </c>
      <c r="O18" s="42"/>
      <c r="P18" s="34" t="str">
        <f t="shared" si="4"/>
        <v/>
      </c>
      <c r="Q18" s="34" t="s">
        <v>2</v>
      </c>
      <c r="R18" s="41"/>
      <c r="S18" s="34" t="str">
        <f t="shared" si="5"/>
        <v/>
      </c>
      <c r="T18" s="34" t="s">
        <v>2</v>
      </c>
      <c r="U18" s="42"/>
      <c r="V18" s="34" t="str">
        <f t="shared" si="6"/>
        <v/>
      </c>
      <c r="W18" s="34" t="s">
        <v>2</v>
      </c>
      <c r="X18" s="37"/>
      <c r="Y18" s="80"/>
      <c r="Z18" s="37"/>
      <c r="AA18" s="43"/>
      <c r="AB18" s="43"/>
    </row>
    <row r="19" spans="1:28" ht="13.5">
      <c r="A19" s="39">
        <v>16</v>
      </c>
      <c r="B19" s="40">
        <v>1</v>
      </c>
      <c r="C19" s="41">
        <v>9377</v>
      </c>
      <c r="D19" s="33">
        <f t="shared" si="14"/>
        <v>7968.2188987083609</v>
      </c>
      <c r="E19" s="34">
        <f t="shared" si="7"/>
        <v>202533.823</v>
      </c>
      <c r="F19" s="41">
        <v>2644</v>
      </c>
      <c r="G19" s="34">
        <f t="shared" si="1"/>
        <v>2246.7709041468388</v>
      </c>
      <c r="H19" s="34">
        <f t="shared" si="8"/>
        <v>57107.756000000001</v>
      </c>
      <c r="I19" s="41">
        <v>2250</v>
      </c>
      <c r="J19" s="34">
        <f t="shared" si="2"/>
        <v>1911.9646498980285</v>
      </c>
      <c r="K19" s="34">
        <f t="shared" si="9"/>
        <v>48597.75</v>
      </c>
      <c r="L19" s="41">
        <v>3012</v>
      </c>
      <c r="M19" s="34">
        <f t="shared" si="3"/>
        <v>2559.4833446634939</v>
      </c>
      <c r="N19" s="34">
        <f t="shared" si="10"/>
        <v>65056.188000000002</v>
      </c>
      <c r="O19" s="42">
        <v>19505</v>
      </c>
      <c r="P19" s="34">
        <f t="shared" si="4"/>
        <v>16574.609109449353</v>
      </c>
      <c r="Q19" s="34">
        <f t="shared" si="11"/>
        <v>421288.495</v>
      </c>
      <c r="R19" s="41">
        <v>2419.5</v>
      </c>
      <c r="S19" s="34">
        <f t="shared" si="5"/>
        <v>2055.9993201903467</v>
      </c>
      <c r="T19" s="34">
        <f t="shared" si="12"/>
        <v>52258.780500000001</v>
      </c>
      <c r="U19" s="42">
        <v>36064</v>
      </c>
      <c r="V19" s="34">
        <f t="shared" si="6"/>
        <v>30645.819170632221</v>
      </c>
      <c r="W19" s="34">
        <f t="shared" si="13"/>
        <v>778946.33600000001</v>
      </c>
      <c r="X19" s="37">
        <v>1.1741999999999999</v>
      </c>
      <c r="Y19" s="80">
        <v>1.1738500000000001</v>
      </c>
      <c r="Z19" s="37">
        <v>1.1768000000000001</v>
      </c>
      <c r="AA19" s="43">
        <v>25.425000000000001</v>
      </c>
      <c r="AB19" s="43">
        <v>21.599</v>
      </c>
    </row>
    <row r="20" spans="1:28" ht="13.5">
      <c r="A20" s="39">
        <v>17</v>
      </c>
      <c r="B20" s="40">
        <v>1</v>
      </c>
      <c r="C20" s="41">
        <v>9346.5</v>
      </c>
      <c r="D20" s="33">
        <f t="shared" si="14"/>
        <v>7945.6771231828625</v>
      </c>
      <c r="E20" s="34">
        <f t="shared" si="7"/>
        <v>202090.02299999999</v>
      </c>
      <c r="F20" s="41">
        <v>2633</v>
      </c>
      <c r="G20" s="34">
        <f t="shared" si="1"/>
        <v>2238.3745643118255</v>
      </c>
      <c r="H20" s="34">
        <f t="shared" si="8"/>
        <v>56930.726000000002</v>
      </c>
      <c r="I20" s="41">
        <v>2250</v>
      </c>
      <c r="J20" s="34">
        <f t="shared" si="2"/>
        <v>1912.7773527161439</v>
      </c>
      <c r="K20" s="34">
        <f t="shared" si="9"/>
        <v>48649.5</v>
      </c>
      <c r="L20" s="41">
        <v>3002.5</v>
      </c>
      <c r="M20" s="34">
        <f t="shared" si="3"/>
        <v>2552.4951117912101</v>
      </c>
      <c r="N20" s="34">
        <f t="shared" si="10"/>
        <v>64920.055</v>
      </c>
      <c r="O20" s="42">
        <v>19470</v>
      </c>
      <c r="P20" s="34">
        <f t="shared" si="4"/>
        <v>16551.900025503699</v>
      </c>
      <c r="Q20" s="34">
        <f t="shared" si="11"/>
        <v>420980.34</v>
      </c>
      <c r="R20" s="41">
        <v>2428</v>
      </c>
      <c r="S20" s="34">
        <f t="shared" si="5"/>
        <v>2064.099294397688</v>
      </c>
      <c r="T20" s="34">
        <f t="shared" si="12"/>
        <v>52498.216</v>
      </c>
      <c r="U20" s="42">
        <v>36491</v>
      </c>
      <c r="V20" s="34">
        <f t="shared" si="6"/>
        <v>31021.848167984361</v>
      </c>
      <c r="W20" s="34">
        <f t="shared" si="13"/>
        <v>789008.402</v>
      </c>
      <c r="X20" s="37">
        <v>1.1737</v>
      </c>
      <c r="Y20" s="80">
        <v>1.1733</v>
      </c>
      <c r="Z20" s="37">
        <v>1.1762999999999999</v>
      </c>
      <c r="AA20" s="43">
        <v>25.44</v>
      </c>
      <c r="AB20" s="43">
        <v>21.622</v>
      </c>
    </row>
    <row r="21" spans="1:28" ht="13.5">
      <c r="A21" s="39">
        <v>18</v>
      </c>
      <c r="B21" s="40">
        <v>1</v>
      </c>
      <c r="C21" s="41">
        <v>9148.5</v>
      </c>
      <c r="D21" s="33">
        <f t="shared" si="14"/>
        <v>7804.5555365978507</v>
      </c>
      <c r="E21" s="34">
        <f t="shared" si="7"/>
        <v>198522.44999999998</v>
      </c>
      <c r="F21" s="41">
        <v>2589.5</v>
      </c>
      <c r="G21" s="34">
        <f t="shared" si="1"/>
        <v>2209.0940112608773</v>
      </c>
      <c r="H21" s="34">
        <f t="shared" si="8"/>
        <v>56192.15</v>
      </c>
      <c r="I21" s="41">
        <v>2250</v>
      </c>
      <c r="J21" s="34">
        <f t="shared" si="2"/>
        <v>1919.4676676335098</v>
      </c>
      <c r="K21" s="34">
        <f t="shared" si="9"/>
        <v>48825</v>
      </c>
      <c r="L21" s="41">
        <v>2998</v>
      </c>
      <c r="M21" s="34">
        <f t="shared" si="3"/>
        <v>2557.5840300290056</v>
      </c>
      <c r="N21" s="34">
        <f t="shared" si="10"/>
        <v>65056.6</v>
      </c>
      <c r="O21" s="42">
        <v>19019</v>
      </c>
      <c r="P21" s="34">
        <f t="shared" si="4"/>
        <v>16225.046920320765</v>
      </c>
      <c r="Q21" s="34">
        <f t="shared" si="11"/>
        <v>412712.3</v>
      </c>
      <c r="R21" s="41">
        <v>2504</v>
      </c>
      <c r="S21" s="34">
        <f t="shared" si="5"/>
        <v>2136.1542398908036</v>
      </c>
      <c r="T21" s="34">
        <f t="shared" si="12"/>
        <v>54336.799999999996</v>
      </c>
      <c r="U21" s="42">
        <v>35985</v>
      </c>
      <c r="V21" s="34">
        <f t="shared" si="6"/>
        <v>30698.686231018601</v>
      </c>
      <c r="W21" s="34">
        <f t="shared" si="13"/>
        <v>780874.5</v>
      </c>
      <c r="X21" s="37">
        <v>1.1693</v>
      </c>
      <c r="Y21" s="80">
        <v>1.1692</v>
      </c>
      <c r="Z21" s="37">
        <v>1.1721999999999999</v>
      </c>
      <c r="AA21" s="43">
        <v>25.44</v>
      </c>
      <c r="AB21" s="43">
        <v>21.7</v>
      </c>
    </row>
    <row r="22" spans="1:28" ht="13.5">
      <c r="A22" s="39">
        <v>19</v>
      </c>
      <c r="B22" s="40">
        <v>1</v>
      </c>
      <c r="C22" s="41">
        <v>8775.5</v>
      </c>
      <c r="D22" s="33">
        <f t="shared" si="14"/>
        <v>7501.0684673903752</v>
      </c>
      <c r="E22" s="34">
        <f t="shared" si="7"/>
        <v>191305.9</v>
      </c>
      <c r="F22" s="41">
        <v>2544</v>
      </c>
      <c r="G22" s="34">
        <f t="shared" si="1"/>
        <v>2174.5448328917005</v>
      </c>
      <c r="H22" s="34">
        <f t="shared" si="8"/>
        <v>55459.200000000004</v>
      </c>
      <c r="I22" s="41">
        <v>2270</v>
      </c>
      <c r="J22" s="34">
        <f t="shared" si="2"/>
        <v>1940.3367809214465</v>
      </c>
      <c r="K22" s="34">
        <f t="shared" si="9"/>
        <v>49486</v>
      </c>
      <c r="L22" s="41">
        <v>2939.5</v>
      </c>
      <c r="M22" s="34">
        <f t="shared" si="3"/>
        <v>2512.6079152064281</v>
      </c>
      <c r="N22" s="34">
        <f t="shared" si="10"/>
        <v>64081.1</v>
      </c>
      <c r="O22" s="42">
        <v>18476</v>
      </c>
      <c r="P22" s="34">
        <f t="shared" si="4"/>
        <v>15792.802803658433</v>
      </c>
      <c r="Q22" s="34">
        <f t="shared" si="11"/>
        <v>402776.8</v>
      </c>
      <c r="R22" s="41">
        <v>2491</v>
      </c>
      <c r="S22" s="34">
        <f t="shared" si="5"/>
        <v>2129.24181553979</v>
      </c>
      <c r="T22" s="34">
        <f t="shared" si="12"/>
        <v>54303.8</v>
      </c>
      <c r="U22" s="42">
        <v>32735</v>
      </c>
      <c r="V22" s="34">
        <f t="shared" si="6"/>
        <v>27981.024019146938</v>
      </c>
      <c r="W22" s="34">
        <f t="shared" si="13"/>
        <v>713623</v>
      </c>
      <c r="X22" s="37">
        <v>1.1666000000000001</v>
      </c>
      <c r="Y22" s="80">
        <v>1.1671499999999999</v>
      </c>
      <c r="Z22" s="37">
        <v>1.1698999999999999</v>
      </c>
      <c r="AA22" s="43">
        <v>25.5</v>
      </c>
      <c r="AB22" s="43">
        <v>21.8</v>
      </c>
    </row>
    <row r="23" spans="1:28" ht="13.5">
      <c r="A23" s="39">
        <v>20</v>
      </c>
      <c r="B23" s="40">
        <v>1</v>
      </c>
      <c r="C23" s="41">
        <v>8922</v>
      </c>
      <c r="D23" s="33">
        <f t="shared" si="14"/>
        <v>7646.5546794652037</v>
      </c>
      <c r="E23" s="34">
        <f t="shared" si="7"/>
        <v>195356.11199999999</v>
      </c>
      <c r="F23" s="41">
        <v>2569</v>
      </c>
      <c r="G23" s="34">
        <f t="shared" si="1"/>
        <v>2201.7483716146726</v>
      </c>
      <c r="H23" s="34">
        <f t="shared" si="8"/>
        <v>56250.824000000001</v>
      </c>
      <c r="I23" s="41">
        <v>2270</v>
      </c>
      <c r="J23" s="34">
        <f t="shared" si="2"/>
        <v>1945.4919437778537</v>
      </c>
      <c r="K23" s="34">
        <f t="shared" si="9"/>
        <v>49703.92</v>
      </c>
      <c r="L23" s="41">
        <v>2948.5</v>
      </c>
      <c r="M23" s="34">
        <f t="shared" si="3"/>
        <v>2526.9969146383269</v>
      </c>
      <c r="N23" s="34">
        <f t="shared" si="10"/>
        <v>64560.356</v>
      </c>
      <c r="O23" s="42">
        <v>18569</v>
      </c>
      <c r="P23" s="34">
        <f t="shared" si="4"/>
        <v>15914.466918066506</v>
      </c>
      <c r="Q23" s="34">
        <f t="shared" si="11"/>
        <v>406586.82400000002</v>
      </c>
      <c r="R23" s="41">
        <v>2467.5</v>
      </c>
      <c r="S23" s="34">
        <f t="shared" si="5"/>
        <v>2114.7583133356188</v>
      </c>
      <c r="T23" s="34">
        <f t="shared" si="12"/>
        <v>54028.380000000005</v>
      </c>
      <c r="U23" s="42">
        <v>33693</v>
      </c>
      <c r="V23" s="34">
        <f t="shared" si="6"/>
        <v>28876.414124100102</v>
      </c>
      <c r="W23" s="34">
        <f t="shared" si="13"/>
        <v>737741.92800000007</v>
      </c>
      <c r="X23" s="37">
        <v>1.1640999999999999</v>
      </c>
      <c r="Y23" s="80">
        <v>1.1638500000000001</v>
      </c>
      <c r="Z23" s="37">
        <v>1.1668000000000001</v>
      </c>
      <c r="AA23" s="43">
        <v>25.555</v>
      </c>
      <c r="AB23" s="43">
        <v>21.896000000000001</v>
      </c>
    </row>
    <row r="24" spans="1:28" ht="13.5">
      <c r="A24" s="39">
        <v>21</v>
      </c>
      <c r="B24" s="40"/>
      <c r="C24" s="41"/>
      <c r="D24" s="33" t="str">
        <f t="shared" si="14"/>
        <v/>
      </c>
      <c r="E24" s="34" t="s">
        <v>2</v>
      </c>
      <c r="F24" s="41"/>
      <c r="G24" s="34" t="str">
        <f t="shared" si="1"/>
        <v/>
      </c>
      <c r="H24" s="34" t="s">
        <v>2</v>
      </c>
      <c r="I24" s="41"/>
      <c r="J24" s="34" t="str">
        <f t="shared" si="2"/>
        <v/>
      </c>
      <c r="K24" s="34" t="s">
        <v>2</v>
      </c>
      <c r="L24" s="41"/>
      <c r="M24" s="34" t="str">
        <f t="shared" si="3"/>
        <v/>
      </c>
      <c r="N24" s="34" t="s">
        <v>2</v>
      </c>
      <c r="O24" s="42"/>
      <c r="P24" s="34" t="str">
        <f t="shared" si="4"/>
        <v/>
      </c>
      <c r="Q24" s="34" t="s">
        <v>2</v>
      </c>
      <c r="R24" s="41"/>
      <c r="S24" s="34" t="str">
        <f t="shared" si="5"/>
        <v/>
      </c>
      <c r="T24" s="34" t="s">
        <v>2</v>
      </c>
      <c r="U24" s="42"/>
      <c r="V24" s="34" t="str">
        <f t="shared" si="6"/>
        <v/>
      </c>
      <c r="W24" s="34" t="s">
        <v>2</v>
      </c>
      <c r="X24" s="37"/>
      <c r="Y24" s="80"/>
      <c r="Z24" s="37"/>
      <c r="AA24" s="43"/>
      <c r="AB24" s="43"/>
    </row>
    <row r="25" spans="1:28" ht="13.5">
      <c r="A25" s="39">
        <v>22</v>
      </c>
      <c r="B25" s="40"/>
      <c r="C25" s="41"/>
      <c r="D25" s="33" t="str">
        <f t="shared" si="14"/>
        <v/>
      </c>
      <c r="E25" s="34" t="s">
        <v>2</v>
      </c>
      <c r="F25" s="41"/>
      <c r="G25" s="34" t="str">
        <f t="shared" si="1"/>
        <v/>
      </c>
      <c r="H25" s="34" t="s">
        <v>2</v>
      </c>
      <c r="I25" s="41"/>
      <c r="J25" s="34" t="str">
        <f t="shared" si="2"/>
        <v/>
      </c>
      <c r="K25" s="34" t="s">
        <v>2</v>
      </c>
      <c r="L25" s="41"/>
      <c r="M25" s="34" t="str">
        <f t="shared" si="3"/>
        <v/>
      </c>
      <c r="N25" s="34" t="s">
        <v>2</v>
      </c>
      <c r="O25" s="42"/>
      <c r="P25" s="34" t="str">
        <f t="shared" si="4"/>
        <v/>
      </c>
      <c r="Q25" s="34" t="s">
        <v>2</v>
      </c>
      <c r="R25" s="41"/>
      <c r="S25" s="34" t="str">
        <f t="shared" si="5"/>
        <v/>
      </c>
      <c r="T25" s="34" t="s">
        <v>2</v>
      </c>
      <c r="U25" s="42"/>
      <c r="V25" s="34" t="str">
        <f t="shared" si="6"/>
        <v/>
      </c>
      <c r="W25" s="34" t="s">
        <v>2</v>
      </c>
      <c r="X25" s="37"/>
      <c r="Y25" s="80"/>
      <c r="Z25" s="37"/>
      <c r="AA25" s="43"/>
      <c r="AB25" s="43"/>
    </row>
    <row r="26" spans="1:28" ht="13.5">
      <c r="A26" s="39">
        <v>23</v>
      </c>
      <c r="B26" s="40">
        <v>1</v>
      </c>
      <c r="C26" s="41">
        <v>9237</v>
      </c>
      <c r="D26" s="33">
        <f t="shared" si="14"/>
        <v>7882.0718491338857</v>
      </c>
      <c r="E26" s="34">
        <f t="shared" si="7"/>
        <v>201107.96399999998</v>
      </c>
      <c r="F26" s="41">
        <v>2609</v>
      </c>
      <c r="G26" s="34">
        <f t="shared" si="1"/>
        <v>2226.2991722843249</v>
      </c>
      <c r="H26" s="34">
        <f t="shared" si="8"/>
        <v>56803.147999999994</v>
      </c>
      <c r="I26" s="41">
        <v>2270</v>
      </c>
      <c r="J26" s="34">
        <f t="shared" si="2"/>
        <v>1937.0253434593396</v>
      </c>
      <c r="K26" s="34">
        <f t="shared" si="9"/>
        <v>49422.439999999995</v>
      </c>
      <c r="L26" s="41">
        <v>2942</v>
      </c>
      <c r="M26" s="34">
        <f t="shared" si="3"/>
        <v>2510.4531103336462</v>
      </c>
      <c r="N26" s="34">
        <f t="shared" si="10"/>
        <v>64053.223999999995</v>
      </c>
      <c r="O26" s="42">
        <v>18895</v>
      </c>
      <c r="P26" s="34">
        <f t="shared" si="4"/>
        <v>16123.389367693489</v>
      </c>
      <c r="Q26" s="34">
        <f t="shared" si="11"/>
        <v>411381.93999999994</v>
      </c>
      <c r="R26" s="41">
        <v>2473.5</v>
      </c>
      <c r="S26" s="34">
        <f t="shared" si="5"/>
        <v>2110.6749722672585</v>
      </c>
      <c r="T26" s="34">
        <f t="shared" si="12"/>
        <v>53853.041999999994</v>
      </c>
      <c r="U26" s="42">
        <v>33170</v>
      </c>
      <c r="V26" s="34">
        <f t="shared" si="6"/>
        <v>28304.462838126121</v>
      </c>
      <c r="W26" s="34">
        <f t="shared" si="13"/>
        <v>722177.24</v>
      </c>
      <c r="X26" s="37">
        <v>1.1688000000000001</v>
      </c>
      <c r="Y26" s="80">
        <v>1.1688499999999999</v>
      </c>
      <c r="Z26" s="37">
        <v>1.1718999999999999</v>
      </c>
      <c r="AA26" s="43">
        <v>25.515000000000001</v>
      </c>
      <c r="AB26" s="43">
        <v>21.771999999999998</v>
      </c>
    </row>
    <row r="27" spans="1:28" ht="13.5">
      <c r="A27" s="39">
        <v>24</v>
      </c>
      <c r="B27" s="40">
        <v>1</v>
      </c>
      <c r="C27" s="41">
        <v>9316.5</v>
      </c>
      <c r="D27" s="33">
        <f t="shared" si="14"/>
        <v>7937.7183266592829</v>
      </c>
      <c r="E27" s="34">
        <f t="shared" si="7"/>
        <v>202550.02650000001</v>
      </c>
      <c r="F27" s="41">
        <v>2648.5</v>
      </c>
      <c r="G27" s="34">
        <f t="shared" si="1"/>
        <v>2256.5391496975376</v>
      </c>
      <c r="H27" s="34">
        <f t="shared" si="8"/>
        <v>57581.038500000002</v>
      </c>
      <c r="I27" s="41">
        <v>2270</v>
      </c>
      <c r="J27" s="34">
        <f t="shared" si="2"/>
        <v>1934.0546988157112</v>
      </c>
      <c r="K27" s="34">
        <f t="shared" si="9"/>
        <v>49352.07</v>
      </c>
      <c r="L27" s="41">
        <v>2965</v>
      </c>
      <c r="M27" s="34">
        <f t="shared" si="3"/>
        <v>2526.1991991139134</v>
      </c>
      <c r="N27" s="34">
        <f t="shared" si="10"/>
        <v>64462.065000000002</v>
      </c>
      <c r="O27" s="42">
        <v>19065</v>
      </c>
      <c r="P27" s="34">
        <f t="shared" si="4"/>
        <v>16243.503450626225</v>
      </c>
      <c r="Q27" s="34">
        <f t="shared" si="11"/>
        <v>414492.16499999998</v>
      </c>
      <c r="R27" s="41">
        <v>2451.5</v>
      </c>
      <c r="S27" s="34">
        <f t="shared" si="5"/>
        <v>2088.6938740734431</v>
      </c>
      <c r="T27" s="34">
        <f t="shared" si="12"/>
        <v>53298.061499999996</v>
      </c>
      <c r="U27" s="42">
        <v>32905</v>
      </c>
      <c r="V27" s="34">
        <f t="shared" si="6"/>
        <v>28035.273068075319</v>
      </c>
      <c r="W27" s="34">
        <f t="shared" si="13"/>
        <v>715387.60499999998</v>
      </c>
      <c r="X27" s="37">
        <v>1.171</v>
      </c>
      <c r="Y27" s="80">
        <v>1.17065</v>
      </c>
      <c r="Z27" s="37">
        <v>1.1737</v>
      </c>
      <c r="AA27" s="43">
        <v>25.524999999999999</v>
      </c>
      <c r="AB27" s="43">
        <v>21.741</v>
      </c>
    </row>
    <row r="28" spans="1:28" ht="13.5">
      <c r="A28" s="39">
        <v>25</v>
      </c>
      <c r="B28" s="40">
        <v>1</v>
      </c>
      <c r="C28" s="41">
        <v>9378.5</v>
      </c>
      <c r="D28" s="33">
        <f t="shared" si="14"/>
        <v>7987.8204582233202</v>
      </c>
      <c r="E28" s="34">
        <f t="shared" si="7"/>
        <v>203907.34700000001</v>
      </c>
      <c r="F28" s="41">
        <v>2647.5</v>
      </c>
      <c r="G28" s="34">
        <f t="shared" si="1"/>
        <v>2254.918661102121</v>
      </c>
      <c r="H28" s="34">
        <f t="shared" si="8"/>
        <v>57561.945</v>
      </c>
      <c r="I28" s="41">
        <v>2270</v>
      </c>
      <c r="J28" s="34">
        <f t="shared" si="2"/>
        <v>1933.3957925219318</v>
      </c>
      <c r="K28" s="34">
        <f t="shared" si="9"/>
        <v>49354.340000000004</v>
      </c>
      <c r="L28" s="41">
        <v>3032</v>
      </c>
      <c r="M28" s="34">
        <f t="shared" si="3"/>
        <v>2582.4035431394259</v>
      </c>
      <c r="N28" s="34">
        <f t="shared" si="10"/>
        <v>65921.744000000006</v>
      </c>
      <c r="O28" s="42">
        <v>19225</v>
      </c>
      <c r="P28" s="34">
        <f t="shared" si="4"/>
        <v>16374.244101865259</v>
      </c>
      <c r="Q28" s="34">
        <f t="shared" si="11"/>
        <v>417989.95</v>
      </c>
      <c r="R28" s="41">
        <v>2480</v>
      </c>
      <c r="S28" s="34">
        <f t="shared" si="5"/>
        <v>2112.2561962354143</v>
      </c>
      <c r="T28" s="34">
        <f t="shared" si="12"/>
        <v>53920.160000000003</v>
      </c>
      <c r="U28" s="42">
        <v>33579</v>
      </c>
      <c r="V28" s="34">
        <f t="shared" si="6"/>
        <v>28599.77855378588</v>
      </c>
      <c r="W28" s="34">
        <f t="shared" si="13"/>
        <v>730074.61800000002</v>
      </c>
      <c r="X28" s="37">
        <v>1.1706000000000001</v>
      </c>
      <c r="Y28" s="80">
        <v>1.1709499999999999</v>
      </c>
      <c r="Z28" s="37">
        <v>1.1740999999999999</v>
      </c>
      <c r="AA28" s="43">
        <v>25.53</v>
      </c>
      <c r="AB28" s="43">
        <v>21.742000000000001</v>
      </c>
    </row>
    <row r="29" spans="1:28" ht="13.5">
      <c r="A29" s="39">
        <v>26</v>
      </c>
      <c r="B29" s="40">
        <v>1</v>
      </c>
      <c r="C29" s="41">
        <v>9323</v>
      </c>
      <c r="D29" s="33">
        <f t="shared" si="14"/>
        <v>7920.312632741483</v>
      </c>
      <c r="E29" s="34">
        <f t="shared" si="7"/>
        <v>202383.68399999998</v>
      </c>
      <c r="F29" s="41">
        <v>2635</v>
      </c>
      <c r="G29" s="34">
        <f t="shared" si="1"/>
        <v>2238.5523744796533</v>
      </c>
      <c r="H29" s="34">
        <f t="shared" si="8"/>
        <v>57200.579999999994</v>
      </c>
      <c r="I29" s="41">
        <v>2270</v>
      </c>
      <c r="J29" s="34">
        <f t="shared" si="2"/>
        <v>1928.4682694758303</v>
      </c>
      <c r="K29" s="34">
        <f t="shared" si="9"/>
        <v>49277.159999999996</v>
      </c>
      <c r="L29" s="41">
        <v>2990</v>
      </c>
      <c r="M29" s="34">
        <f t="shared" si="3"/>
        <v>2540.1410245518646</v>
      </c>
      <c r="N29" s="34">
        <f t="shared" si="10"/>
        <v>64906.92</v>
      </c>
      <c r="O29" s="42">
        <v>18868</v>
      </c>
      <c r="P29" s="34">
        <f t="shared" si="4"/>
        <v>16029.224364964743</v>
      </c>
      <c r="Q29" s="34">
        <f t="shared" si="11"/>
        <v>409586.54399999999</v>
      </c>
      <c r="R29" s="41">
        <v>2433.5</v>
      </c>
      <c r="S29" s="34">
        <f t="shared" si="5"/>
        <v>2067.3689576076799</v>
      </c>
      <c r="T29" s="34">
        <f t="shared" si="12"/>
        <v>52826.417999999998</v>
      </c>
      <c r="U29" s="42">
        <v>34077</v>
      </c>
      <c r="V29" s="34">
        <f t="shared" si="6"/>
        <v>28949.961770452806</v>
      </c>
      <c r="W29" s="34">
        <f t="shared" si="13"/>
        <v>739743.51599999995</v>
      </c>
      <c r="X29" s="37">
        <v>1.1737</v>
      </c>
      <c r="Y29" s="80">
        <v>1.17395</v>
      </c>
      <c r="Z29" s="37">
        <v>1.1771</v>
      </c>
      <c r="AA29" s="43">
        <v>25.545000000000002</v>
      </c>
      <c r="AB29" s="43">
        <v>21.707999999999998</v>
      </c>
    </row>
    <row r="30" spans="1:28" ht="13.5">
      <c r="A30" s="39">
        <v>27</v>
      </c>
      <c r="B30" s="40">
        <v>1</v>
      </c>
      <c r="C30" s="41">
        <v>9352</v>
      </c>
      <c r="D30" s="33">
        <f t="shared" si="14"/>
        <v>7950.3528011561684</v>
      </c>
      <c r="E30" s="34">
        <f t="shared" si="7"/>
        <v>203237.66399999999</v>
      </c>
      <c r="F30" s="41">
        <v>2673.5</v>
      </c>
      <c r="G30" s="34">
        <f t="shared" si="1"/>
        <v>2272.8045566607161</v>
      </c>
      <c r="H30" s="34">
        <f t="shared" si="8"/>
        <v>58100.502</v>
      </c>
      <c r="I30" s="41">
        <v>2270</v>
      </c>
      <c r="J30" s="34">
        <f t="shared" si="2"/>
        <v>1929.7798180736208</v>
      </c>
      <c r="K30" s="34">
        <f t="shared" si="9"/>
        <v>49331.64</v>
      </c>
      <c r="L30" s="41">
        <v>2983.5</v>
      </c>
      <c r="M30" s="34">
        <f t="shared" si="3"/>
        <v>2536.3427697016068</v>
      </c>
      <c r="N30" s="34">
        <f t="shared" si="10"/>
        <v>64837.421999999999</v>
      </c>
      <c r="O30" s="42">
        <v>18914</v>
      </c>
      <c r="P30" s="34">
        <f t="shared" si="4"/>
        <v>16079.231488565843</v>
      </c>
      <c r="Q30" s="34">
        <f t="shared" si="11"/>
        <v>411039.04800000001</v>
      </c>
      <c r="R30" s="41">
        <v>2459.5</v>
      </c>
      <c r="S30" s="34">
        <f t="shared" si="5"/>
        <v>2090.8781773357136</v>
      </c>
      <c r="T30" s="34">
        <f t="shared" si="12"/>
        <v>53449.853999999999</v>
      </c>
      <c r="U30" s="42">
        <v>34452</v>
      </c>
      <c r="V30" s="34">
        <f t="shared" si="6"/>
        <v>29288.446824789597</v>
      </c>
      <c r="W30" s="34">
        <f t="shared" si="13"/>
        <v>748710.86399999994</v>
      </c>
      <c r="X30" s="37">
        <v>1.1731</v>
      </c>
      <c r="Y30" s="80">
        <v>1.1733</v>
      </c>
      <c r="Z30" s="37">
        <v>1.1762999999999999</v>
      </c>
      <c r="AA30" s="43">
        <v>25.56</v>
      </c>
      <c r="AB30" s="43">
        <v>21.731999999999999</v>
      </c>
    </row>
    <row r="31" spans="1:28" ht="13.5">
      <c r="A31" s="39">
        <v>28</v>
      </c>
      <c r="B31" s="40"/>
      <c r="C31" s="41"/>
      <c r="D31" s="33" t="str">
        <f t="shared" si="14"/>
        <v/>
      </c>
      <c r="E31" s="34" t="s">
        <v>2</v>
      </c>
      <c r="F31" s="41"/>
      <c r="G31" s="34" t="str">
        <f t="shared" si="1"/>
        <v/>
      </c>
      <c r="H31" s="34" t="s">
        <v>2</v>
      </c>
      <c r="I31" s="41"/>
      <c r="J31" s="34" t="str">
        <f t="shared" si="2"/>
        <v/>
      </c>
      <c r="K31" s="34" t="s">
        <v>2</v>
      </c>
      <c r="L31" s="41"/>
      <c r="M31" s="34" t="str">
        <f t="shared" si="3"/>
        <v/>
      </c>
      <c r="N31" s="34" t="s">
        <v>2</v>
      </c>
      <c r="O31" s="42"/>
      <c r="P31" s="34" t="str">
        <f t="shared" si="4"/>
        <v/>
      </c>
      <c r="Q31" s="34" t="s">
        <v>2</v>
      </c>
      <c r="R31" s="41"/>
      <c r="S31" s="34" t="str">
        <f t="shared" si="5"/>
        <v/>
      </c>
      <c r="T31" s="34" t="s">
        <v>2</v>
      </c>
      <c r="U31" s="42"/>
      <c r="V31" s="34" t="str">
        <f t="shared" si="6"/>
        <v/>
      </c>
      <c r="W31" s="34" t="s">
        <v>2</v>
      </c>
      <c r="X31" s="37"/>
      <c r="Y31" s="80"/>
      <c r="Z31" s="37"/>
      <c r="AA31" s="43"/>
      <c r="AB31" s="43"/>
    </row>
    <row r="32" spans="1:28" ht="13.5">
      <c r="A32" s="39">
        <v>29</v>
      </c>
      <c r="B32" s="40"/>
      <c r="C32" s="41"/>
      <c r="D32" s="33" t="str">
        <f t="shared" si="14"/>
        <v/>
      </c>
      <c r="E32" s="34" t="s">
        <v>2</v>
      </c>
      <c r="F32" s="41"/>
      <c r="G32" s="34" t="str">
        <f t="shared" si="1"/>
        <v/>
      </c>
      <c r="H32" s="34" t="s">
        <v>2</v>
      </c>
      <c r="I32" s="41"/>
      <c r="J32" s="34" t="str">
        <f t="shared" si="2"/>
        <v/>
      </c>
      <c r="K32" s="34" t="s">
        <v>2</v>
      </c>
      <c r="L32" s="41"/>
      <c r="M32" s="34" t="str">
        <f t="shared" si="3"/>
        <v/>
      </c>
      <c r="N32" s="34" t="s">
        <v>2</v>
      </c>
      <c r="O32" s="42"/>
      <c r="P32" s="34" t="str">
        <f t="shared" si="4"/>
        <v/>
      </c>
      <c r="Q32" s="34" t="s">
        <v>2</v>
      </c>
      <c r="R32" s="41"/>
      <c r="S32" s="34" t="str">
        <f t="shared" si="5"/>
        <v/>
      </c>
      <c r="T32" s="34" t="s">
        <v>2</v>
      </c>
      <c r="U32" s="42"/>
      <c r="V32" s="34" t="str">
        <f t="shared" si="6"/>
        <v/>
      </c>
      <c r="W32" s="34" t="s">
        <v>2</v>
      </c>
      <c r="X32" s="37"/>
      <c r="Y32" s="80"/>
      <c r="Z32" s="37"/>
      <c r="AA32" s="43"/>
      <c r="AB32" s="43"/>
    </row>
    <row r="33" spans="1:28" ht="13.5">
      <c r="A33" s="39">
        <v>30</v>
      </c>
      <c r="B33" s="40"/>
      <c r="C33" s="41"/>
      <c r="D33" s="33" t="str">
        <f t="shared" si="14"/>
        <v/>
      </c>
      <c r="E33" s="34" t="s">
        <v>2</v>
      </c>
      <c r="F33" s="41"/>
      <c r="G33" s="34" t="str">
        <f t="shared" si="1"/>
        <v/>
      </c>
      <c r="H33" s="34" t="s">
        <v>2</v>
      </c>
      <c r="I33" s="41"/>
      <c r="J33" s="34" t="str">
        <f t="shared" si="2"/>
        <v/>
      </c>
      <c r="K33" s="34" t="s">
        <v>2</v>
      </c>
      <c r="L33" s="41"/>
      <c r="M33" s="34" t="str">
        <f t="shared" si="3"/>
        <v/>
      </c>
      <c r="N33" s="34" t="s">
        <v>2</v>
      </c>
      <c r="O33" s="42"/>
      <c r="P33" s="34" t="str">
        <f t="shared" si="4"/>
        <v/>
      </c>
      <c r="Q33" s="34" t="s">
        <v>2</v>
      </c>
      <c r="R33" s="41"/>
      <c r="S33" s="34" t="str">
        <f t="shared" si="5"/>
        <v/>
      </c>
      <c r="T33" s="34" t="s">
        <v>2</v>
      </c>
      <c r="U33" s="42"/>
      <c r="V33" s="34" t="str">
        <f t="shared" si="6"/>
        <v/>
      </c>
      <c r="W33" s="34" t="s">
        <v>2</v>
      </c>
      <c r="X33" s="37">
        <v>1.1771</v>
      </c>
      <c r="Y33" s="80">
        <v>1.17675</v>
      </c>
      <c r="Z33" s="37"/>
      <c r="AA33" s="43">
        <v>25.565000000000001</v>
      </c>
      <c r="AB33" s="43">
        <v>21.664999999999999</v>
      </c>
    </row>
    <row r="34" spans="1:28" ht="14.25" thickBot="1">
      <c r="A34" s="44">
        <v>31</v>
      </c>
      <c r="B34" s="40">
        <v>1</v>
      </c>
      <c r="C34" s="41">
        <v>9462.5</v>
      </c>
      <c r="D34" s="33">
        <f t="shared" si="14"/>
        <v>7991.9763513513517</v>
      </c>
      <c r="E34" s="34">
        <f t="shared" si="7"/>
        <v>204096.66249999998</v>
      </c>
      <c r="F34" s="41">
        <v>2714</v>
      </c>
      <c r="G34" s="34">
        <f t="shared" si="1"/>
        <v>2292.22972972973</v>
      </c>
      <c r="H34" s="34">
        <f t="shared" si="8"/>
        <v>58538.265999999996</v>
      </c>
      <c r="I34" s="41">
        <v>2270</v>
      </c>
      <c r="J34" s="34">
        <f t="shared" si="2"/>
        <v>1917.2297297297298</v>
      </c>
      <c r="K34" s="34">
        <f t="shared" si="9"/>
        <v>48961.63</v>
      </c>
      <c r="L34" s="41">
        <v>2997.5</v>
      </c>
      <c r="M34" s="34">
        <f t="shared" si="3"/>
        <v>2531.6722972972975</v>
      </c>
      <c r="N34" s="34">
        <f t="shared" si="10"/>
        <v>64653.077499999999</v>
      </c>
      <c r="O34" s="42">
        <v>19513</v>
      </c>
      <c r="P34" s="34">
        <f t="shared" si="4"/>
        <v>16480.574324324327</v>
      </c>
      <c r="Q34" s="34">
        <f t="shared" si="11"/>
        <v>420875.897</v>
      </c>
      <c r="R34" s="41">
        <v>2435</v>
      </c>
      <c r="S34" s="34">
        <f t="shared" si="5"/>
        <v>2056.5878378378379</v>
      </c>
      <c r="T34" s="34">
        <f t="shared" si="12"/>
        <v>52520.514999999999</v>
      </c>
      <c r="U34" s="42">
        <v>34781</v>
      </c>
      <c r="V34" s="34">
        <f t="shared" si="6"/>
        <v>29375.844594594597</v>
      </c>
      <c r="W34" s="34">
        <f t="shared" si="13"/>
        <v>750191.38899999997</v>
      </c>
      <c r="X34" s="37">
        <v>1.1803999999999999</v>
      </c>
      <c r="Y34" s="80">
        <v>1.1809499999999999</v>
      </c>
      <c r="Z34" s="37">
        <v>1.1839999999999999</v>
      </c>
      <c r="AA34" s="43">
        <v>25.524999999999999</v>
      </c>
      <c r="AB34" s="43">
        <v>21.568999999999999</v>
      </c>
    </row>
    <row r="35" spans="1:28" ht="15" thickBot="1">
      <c r="A35" s="45"/>
      <c r="B35" s="46">
        <f>SUM(B4:B34)</f>
        <v>21</v>
      </c>
      <c r="C35" s="83">
        <f>SUM(C4:C34)/B35</f>
        <v>9357.1904761904771</v>
      </c>
      <c r="D35" s="48">
        <f>SUM(D4:D34)/B35</f>
        <v>7948.5109012131788</v>
      </c>
      <c r="E35" s="48">
        <f>SUM(E4:E34)/B35</f>
        <v>202403.44585714285</v>
      </c>
      <c r="F35" s="83">
        <f>SUM(F4:F34)/B35</f>
        <v>2610.6428571428573</v>
      </c>
      <c r="G35" s="48">
        <f>SUM(G4:G34)/B35</f>
        <v>2217.7649020682752</v>
      </c>
      <c r="H35" s="48">
        <f>SUM(H4:H34)/B35</f>
        <v>56475.783452380958</v>
      </c>
      <c r="I35" s="83">
        <f>SUM(I4:I34)/B35</f>
        <v>2246.9285714285716</v>
      </c>
      <c r="J35" s="48">
        <f>SUM(J4:J34)/B35</f>
        <v>1908.8630636965197</v>
      </c>
      <c r="K35" s="48">
        <f>SUM(K4:K34)/B35</f>
        <v>48609.568619047612</v>
      </c>
      <c r="L35" s="83">
        <f>SUM(L4:L34)/B35</f>
        <v>2988.9047619047619</v>
      </c>
      <c r="M35" s="48">
        <f>SUM(M4:M34)/B35</f>
        <v>2539.1200494801515</v>
      </c>
      <c r="N35" s="48">
        <f>SUM(N4:N34)/B35</f>
        <v>64657.616452380935</v>
      </c>
      <c r="O35" s="47">
        <f>SUM(O4:O34)/B35</f>
        <v>19161.857142857141</v>
      </c>
      <c r="P35" s="48">
        <f>SUM(P4:P34)/B35</f>
        <v>16277.454841218338</v>
      </c>
      <c r="Q35" s="48">
        <f>SUM(Q4:Q34)/B35</f>
        <v>414495.22576190479</v>
      </c>
      <c r="R35" s="83">
        <f>SUM(R4:R34)/B35</f>
        <v>2428.5238095238096</v>
      </c>
      <c r="S35" s="48">
        <f>SUM(S4:S34)/B35</f>
        <v>2063.0983348863147</v>
      </c>
      <c r="T35" s="48">
        <f>SUM(T4:T34)/B35</f>
        <v>52537.907119047617</v>
      </c>
      <c r="U35" s="82">
        <f>SUM(U4:U34)/B35</f>
        <v>35252.619047619046</v>
      </c>
      <c r="V35" s="48">
        <f>SUM(V4:V34)/B35</f>
        <v>29945.349142048803</v>
      </c>
      <c r="W35" s="48">
        <f>SUM(W4:W34)/B35</f>
        <v>762497.67271428579</v>
      </c>
      <c r="X35" s="84">
        <f>SUM(X4:X34)/(B35+1)</f>
        <v>1.1741863636363636</v>
      </c>
      <c r="Y35" s="56"/>
      <c r="Z35" s="84">
        <f>SUM(Z4:Z34)/B35</f>
        <v>1.1771571428571428</v>
      </c>
      <c r="AA35" s="81">
        <f>SUM(AA4:AA34)/(B35+1)</f>
        <v>25.468409090909095</v>
      </c>
      <c r="AB35" s="81">
        <f>SUM(AB4:AB34)/(B35+1)</f>
        <v>21.634454545454545</v>
      </c>
    </row>
    <row r="36" spans="1:28" ht="14.25">
      <c r="A36" s="49"/>
      <c r="B36" s="50"/>
      <c r="C36" s="51"/>
      <c r="D36" s="51"/>
      <c r="E36" s="51"/>
      <c r="F36" s="51"/>
      <c r="G36" s="51"/>
      <c r="H36" s="51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3" t="s">
        <v>18</v>
      </c>
      <c r="Y36" s="53"/>
      <c r="Z36" s="54"/>
      <c r="AA36" s="53"/>
      <c r="AB36" s="53"/>
    </row>
    <row r="38" spans="1:28">
      <c r="T38" t="s">
        <v>2</v>
      </c>
      <c r="W38" t="s">
        <v>2</v>
      </c>
    </row>
    <row r="39" spans="1:28">
      <c r="D39" t="s">
        <v>2</v>
      </c>
      <c r="Q39" t="s">
        <v>2</v>
      </c>
    </row>
    <row r="40" spans="1:28">
      <c r="D40" t="s">
        <v>2</v>
      </c>
      <c r="N40" t="s">
        <v>2</v>
      </c>
    </row>
    <row r="41" spans="1:28">
      <c r="W41" t="s">
        <v>2</v>
      </c>
    </row>
  </sheetData>
  <phoneticPr fontId="0" type="noConversion"/>
  <pageMargins left="0.78740157480314965" right="0.78740157480314965" top="0.53" bottom="0.87" header="0.42" footer="0.51181102362204722"/>
  <pageSetup paperSize="9" orientation="landscape" r:id="rId1"/>
  <headerFooter alignWithMargins="0"/>
  <ignoredErrors>
    <ignoredError sqref="J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workbookViewId="0">
      <selection activeCell="G39" sqref="G39"/>
    </sheetView>
  </sheetViews>
  <sheetFormatPr defaultRowHeight="12.75"/>
  <cols>
    <col min="1" max="1" width="8.42578125" customWidth="1"/>
    <col min="2" max="2" width="5.85546875" customWidth="1"/>
    <col min="5" max="5" width="10.140625" bestFit="1" customWidth="1"/>
    <col min="8" max="8" width="10.140625" bestFit="1" customWidth="1"/>
    <col min="11" max="11" width="10.140625" bestFit="1" customWidth="1"/>
    <col min="14" max="14" width="10.140625" bestFit="1" customWidth="1"/>
    <col min="15" max="15" width="10.5703125" bestFit="1" customWidth="1"/>
  </cols>
  <sheetData>
    <row r="1" spans="1:16" ht="14.25">
      <c r="A1" s="55" t="s">
        <v>27</v>
      </c>
      <c r="B1" s="1">
        <v>2021</v>
      </c>
      <c r="C1" s="2" t="s">
        <v>20</v>
      </c>
      <c r="D1" s="3"/>
      <c r="E1" s="4"/>
      <c r="F1" s="63" t="s">
        <v>21</v>
      </c>
      <c r="G1" s="3"/>
      <c r="H1" s="3"/>
      <c r="I1" s="63" t="s">
        <v>22</v>
      </c>
      <c r="J1" s="3"/>
      <c r="K1" s="3"/>
      <c r="L1" s="2" t="s">
        <v>23</v>
      </c>
      <c r="M1" s="3"/>
      <c r="N1" s="4"/>
      <c r="O1" s="64" t="s">
        <v>19</v>
      </c>
      <c r="P1" s="65" t="s">
        <v>0</v>
      </c>
    </row>
    <row r="2" spans="1:16" ht="14.25">
      <c r="A2" s="9" t="s">
        <v>3</v>
      </c>
      <c r="B2" s="60" t="s">
        <v>1</v>
      </c>
      <c r="C2" s="10" t="s">
        <v>9</v>
      </c>
      <c r="D2" s="11" t="s">
        <v>5</v>
      </c>
      <c r="E2" s="12" t="s">
        <v>10</v>
      </c>
      <c r="F2" s="10" t="s">
        <v>9</v>
      </c>
      <c r="G2" s="11" t="s">
        <v>5</v>
      </c>
      <c r="H2" s="11" t="s">
        <v>10</v>
      </c>
      <c r="I2" s="10" t="s">
        <v>9</v>
      </c>
      <c r="J2" s="11" t="s">
        <v>5</v>
      </c>
      <c r="K2" s="11" t="s">
        <v>10</v>
      </c>
      <c r="L2" s="10" t="s">
        <v>9</v>
      </c>
      <c r="M2" s="11" t="s">
        <v>5</v>
      </c>
      <c r="N2" s="12" t="s">
        <v>10</v>
      </c>
      <c r="O2" s="16" t="s">
        <v>4</v>
      </c>
      <c r="P2" s="66" t="s">
        <v>8</v>
      </c>
    </row>
    <row r="3" spans="1:16" ht="15" thickBot="1">
      <c r="A3" s="18" t="s">
        <v>2</v>
      </c>
      <c r="B3" s="61" t="s">
        <v>25</v>
      </c>
      <c r="C3" s="19"/>
      <c r="D3" s="20"/>
      <c r="E3" s="21"/>
      <c r="F3" s="19"/>
      <c r="G3" s="20"/>
      <c r="H3" s="21"/>
      <c r="I3" s="19"/>
      <c r="J3" s="20"/>
      <c r="K3" s="21"/>
      <c r="L3" s="19"/>
      <c r="M3" s="20"/>
      <c r="N3" s="23"/>
      <c r="O3" s="27" t="s">
        <v>2</v>
      </c>
      <c r="P3" s="59"/>
    </row>
    <row r="4" spans="1:16" ht="13.5">
      <c r="A4" s="30">
        <v>1</v>
      </c>
      <c r="B4" s="31"/>
      <c r="C4" s="32"/>
      <c r="D4" s="33" t="str">
        <f t="shared" ref="D4:D34" si="0">IF(C4=0,"",C4/O4)</f>
        <v/>
      </c>
      <c r="E4" s="34" t="s">
        <v>2</v>
      </c>
      <c r="F4" s="32"/>
      <c r="G4" s="33" t="str">
        <f t="shared" ref="G4:G29" si="1">IF(F4=0,"",F4/O4)</f>
        <v/>
      </c>
      <c r="H4" s="34" t="s">
        <v>2</v>
      </c>
      <c r="I4" s="32"/>
      <c r="J4" s="33" t="str">
        <f t="shared" ref="J4:J29" si="2">IF(I4=0,"",I4/O4)</f>
        <v/>
      </c>
      <c r="K4" s="34" t="s">
        <v>2</v>
      </c>
      <c r="L4" s="32"/>
      <c r="M4" s="33" t="str">
        <f t="shared" ref="M4:M29" si="3">IF(L4=0,"",L4/O4)</f>
        <v/>
      </c>
      <c r="N4" s="34" t="s">
        <v>2</v>
      </c>
      <c r="O4" s="36"/>
      <c r="P4" s="38"/>
    </row>
    <row r="5" spans="1:16" ht="13.5">
      <c r="A5" s="39">
        <v>2</v>
      </c>
      <c r="B5" s="40">
        <v>1</v>
      </c>
      <c r="C5" s="41">
        <v>9737</v>
      </c>
      <c r="D5" s="33">
        <f t="shared" si="0"/>
        <v>8189.2346509671988</v>
      </c>
      <c r="E5" s="34">
        <f t="shared" ref="E5:E34" si="4">C5*P5</f>
        <v>208693.12099999998</v>
      </c>
      <c r="F5" s="41">
        <v>9737</v>
      </c>
      <c r="G5" s="33">
        <f t="shared" si="1"/>
        <v>8189.2346509671988</v>
      </c>
      <c r="H5" s="34">
        <f t="shared" ref="H5:H9" si="5">F5*P5</f>
        <v>208693.12099999998</v>
      </c>
      <c r="I5" s="41">
        <v>9767</v>
      </c>
      <c r="J5" s="33">
        <f t="shared" si="2"/>
        <v>8214.465937762825</v>
      </c>
      <c r="K5" s="34">
        <f t="shared" ref="K5:K9" si="6">I5*P5</f>
        <v>209336.111</v>
      </c>
      <c r="L5" s="41">
        <v>9767</v>
      </c>
      <c r="M5" s="33">
        <f t="shared" si="3"/>
        <v>8214.465937762825</v>
      </c>
      <c r="N5" s="34">
        <f t="shared" ref="N5:N9" si="7">L5*P5</f>
        <v>209336.111</v>
      </c>
      <c r="O5" s="37">
        <v>1.1890000000000001</v>
      </c>
      <c r="P5" s="43">
        <v>21.433</v>
      </c>
    </row>
    <row r="6" spans="1:16" ht="13.5">
      <c r="A6" s="39">
        <v>3</v>
      </c>
      <c r="B6" s="40">
        <v>1</v>
      </c>
      <c r="C6" s="41">
        <v>9583.5</v>
      </c>
      <c r="D6" s="33">
        <f t="shared" si="0"/>
        <v>8058.1014041873368</v>
      </c>
      <c r="E6" s="34">
        <f t="shared" si="4"/>
        <v>205479.8235</v>
      </c>
      <c r="F6" s="41">
        <v>9583.5</v>
      </c>
      <c r="G6" s="33">
        <f t="shared" si="1"/>
        <v>8058.1014041873368</v>
      </c>
      <c r="H6" s="34">
        <f t="shared" si="5"/>
        <v>205479.8235</v>
      </c>
      <c r="I6" s="41">
        <v>9767</v>
      </c>
      <c r="J6" s="33">
        <f t="shared" si="2"/>
        <v>8212.393845118977</v>
      </c>
      <c r="K6" s="34">
        <f t="shared" si="6"/>
        <v>209414.247</v>
      </c>
      <c r="L6" s="41">
        <v>9608.5</v>
      </c>
      <c r="M6" s="33">
        <f t="shared" si="3"/>
        <v>8079.122172706634</v>
      </c>
      <c r="N6" s="34">
        <f t="shared" si="7"/>
        <v>206015.84849999999</v>
      </c>
      <c r="O6" s="37">
        <v>1.1893</v>
      </c>
      <c r="P6" s="43">
        <v>21.440999999999999</v>
      </c>
    </row>
    <row r="7" spans="1:16" ht="13.5">
      <c r="A7" s="39">
        <v>4</v>
      </c>
      <c r="B7" s="40">
        <v>1</v>
      </c>
      <c r="C7" s="41">
        <v>9503</v>
      </c>
      <c r="D7" s="33">
        <f t="shared" si="0"/>
        <v>8009.9460552933251</v>
      </c>
      <c r="E7" s="34">
        <f t="shared" si="4"/>
        <v>203649.29</v>
      </c>
      <c r="F7" s="41">
        <v>9503</v>
      </c>
      <c r="G7" s="33">
        <f t="shared" si="1"/>
        <v>8009.9460552933251</v>
      </c>
      <c r="H7" s="34">
        <f t="shared" si="5"/>
        <v>203649.29</v>
      </c>
      <c r="I7" s="41">
        <v>9527.5</v>
      </c>
      <c r="J7" s="33">
        <f t="shared" si="2"/>
        <v>8030.5967633176006</v>
      </c>
      <c r="K7" s="34">
        <f t="shared" si="6"/>
        <v>204174.32500000001</v>
      </c>
      <c r="L7" s="41">
        <v>9527.5</v>
      </c>
      <c r="M7" s="33">
        <f t="shared" si="3"/>
        <v>8030.5967633176006</v>
      </c>
      <c r="N7" s="34">
        <f t="shared" si="7"/>
        <v>204174.32500000001</v>
      </c>
      <c r="O7" s="37">
        <v>1.1863999999999999</v>
      </c>
      <c r="P7" s="43">
        <v>21.43</v>
      </c>
    </row>
    <row r="8" spans="1:16" ht="13.5">
      <c r="A8" s="39">
        <v>5</v>
      </c>
      <c r="B8" s="40">
        <v>1</v>
      </c>
      <c r="C8" s="41">
        <v>9429</v>
      </c>
      <c r="D8" s="33">
        <f t="shared" si="0"/>
        <v>7952.9352226720648</v>
      </c>
      <c r="E8" s="34">
        <f t="shared" si="4"/>
        <v>202270.90800000002</v>
      </c>
      <c r="F8" s="41">
        <v>9429</v>
      </c>
      <c r="G8" s="33">
        <f t="shared" si="1"/>
        <v>7952.9352226720648</v>
      </c>
      <c r="H8" s="34">
        <f t="shared" si="5"/>
        <v>202270.90800000002</v>
      </c>
      <c r="I8" s="41">
        <v>9446.5</v>
      </c>
      <c r="J8" s="33">
        <f t="shared" si="2"/>
        <v>7967.6956815114709</v>
      </c>
      <c r="K8" s="34">
        <f t="shared" si="6"/>
        <v>202646.31800000003</v>
      </c>
      <c r="L8" s="41">
        <v>9446.5</v>
      </c>
      <c r="M8" s="33">
        <f t="shared" si="3"/>
        <v>7967.6956815114709</v>
      </c>
      <c r="N8" s="34">
        <f t="shared" si="7"/>
        <v>202646.31800000003</v>
      </c>
      <c r="O8" s="37">
        <v>1.1856</v>
      </c>
      <c r="P8" s="43">
        <v>21.452000000000002</v>
      </c>
    </row>
    <row r="9" spans="1:16" ht="13.5">
      <c r="A9" s="39">
        <v>6</v>
      </c>
      <c r="B9" s="40">
        <v>1</v>
      </c>
      <c r="C9" s="41">
        <v>9529.5</v>
      </c>
      <c r="D9" s="33">
        <f t="shared" si="0"/>
        <v>8071.059540950283</v>
      </c>
      <c r="E9" s="34">
        <f t="shared" si="4"/>
        <v>205074.84</v>
      </c>
      <c r="F9" s="41">
        <v>9529.5</v>
      </c>
      <c r="G9" s="33">
        <f t="shared" si="1"/>
        <v>8071.059540950283</v>
      </c>
      <c r="H9" s="34">
        <f t="shared" si="5"/>
        <v>205074.84</v>
      </c>
      <c r="I9" s="41">
        <v>9549.5</v>
      </c>
      <c r="J9" s="33">
        <f t="shared" si="2"/>
        <v>8087.9986448716854</v>
      </c>
      <c r="K9" s="34">
        <f t="shared" si="6"/>
        <v>205505.24</v>
      </c>
      <c r="L9" s="41">
        <v>9549.5</v>
      </c>
      <c r="M9" s="33">
        <f t="shared" si="3"/>
        <v>8087.9986448716854</v>
      </c>
      <c r="N9" s="34">
        <f t="shared" si="7"/>
        <v>205505.24</v>
      </c>
      <c r="O9" s="37">
        <v>1.1807000000000001</v>
      </c>
      <c r="P9" s="43">
        <v>21.52</v>
      </c>
    </row>
    <row r="10" spans="1:16" ht="13.5">
      <c r="A10" s="39">
        <v>7</v>
      </c>
      <c r="B10" s="40" t="s">
        <v>2</v>
      </c>
      <c r="C10" s="41"/>
      <c r="D10" s="33" t="str">
        <f t="shared" si="0"/>
        <v/>
      </c>
      <c r="E10" s="34" t="s">
        <v>2</v>
      </c>
      <c r="F10" s="41"/>
      <c r="G10" s="33" t="str">
        <f t="shared" si="1"/>
        <v/>
      </c>
      <c r="H10" s="34" t="s">
        <v>2</v>
      </c>
      <c r="I10" s="41"/>
      <c r="J10" s="33" t="str">
        <f t="shared" si="2"/>
        <v/>
      </c>
      <c r="K10" s="34" t="s">
        <v>2</v>
      </c>
      <c r="L10" s="41"/>
      <c r="M10" s="33" t="str">
        <f t="shared" si="3"/>
        <v/>
      </c>
      <c r="N10" s="34" t="s">
        <v>2</v>
      </c>
      <c r="O10" s="37"/>
      <c r="P10" s="43"/>
    </row>
    <row r="11" spans="1:16" ht="13.5">
      <c r="A11" s="39">
        <v>8</v>
      </c>
      <c r="B11" s="40"/>
      <c r="C11" s="41"/>
      <c r="D11" s="33" t="str">
        <f t="shared" si="0"/>
        <v/>
      </c>
      <c r="E11" s="34" t="s">
        <v>2</v>
      </c>
      <c r="F11" s="41"/>
      <c r="G11" s="33" t="str">
        <f t="shared" si="1"/>
        <v/>
      </c>
      <c r="H11" s="34" t="s">
        <v>2</v>
      </c>
      <c r="I11" s="41"/>
      <c r="J11" s="33" t="str">
        <f t="shared" si="2"/>
        <v/>
      </c>
      <c r="K11" s="34" t="s">
        <v>2</v>
      </c>
      <c r="L11" s="41"/>
      <c r="M11" s="33" t="str">
        <f t="shared" si="3"/>
        <v/>
      </c>
      <c r="N11" s="34" t="s">
        <v>2</v>
      </c>
      <c r="O11" s="37"/>
      <c r="P11" s="43"/>
    </row>
    <row r="12" spans="1:16" ht="13.5">
      <c r="A12" s="39">
        <v>9</v>
      </c>
      <c r="B12" s="40">
        <v>1</v>
      </c>
      <c r="C12" s="41">
        <v>9311.5</v>
      </c>
      <c r="D12" s="33">
        <f t="shared" si="0"/>
        <v>7915.2499149949008</v>
      </c>
      <c r="E12" s="34">
        <f t="shared" si="4"/>
        <v>201035.285</v>
      </c>
      <c r="F12" s="41">
        <v>9311.5</v>
      </c>
      <c r="G12" s="33">
        <f t="shared" si="1"/>
        <v>7915.2499149949008</v>
      </c>
      <c r="H12" s="34">
        <f t="shared" ref="H12:H29" si="8">F12*P12</f>
        <v>201035.285</v>
      </c>
      <c r="I12" s="41">
        <v>9337.5</v>
      </c>
      <c r="J12" s="33">
        <f t="shared" si="2"/>
        <v>7937.3512410744652</v>
      </c>
      <c r="K12" s="34">
        <f t="shared" ref="K12:K29" si="9">I12*P12</f>
        <v>201596.625</v>
      </c>
      <c r="L12" s="41">
        <v>9337.5</v>
      </c>
      <c r="M12" s="33">
        <f t="shared" si="3"/>
        <v>7937.3512410744652</v>
      </c>
      <c r="N12" s="34">
        <f t="shared" ref="N12:N29" si="10">L12*P12</f>
        <v>201596.625</v>
      </c>
      <c r="O12" s="37">
        <v>1.1763999999999999</v>
      </c>
      <c r="P12" s="43">
        <v>21.59</v>
      </c>
    </row>
    <row r="13" spans="1:16" ht="13.5">
      <c r="A13" s="39">
        <v>10</v>
      </c>
      <c r="B13" s="40">
        <v>1</v>
      </c>
      <c r="C13" s="41">
        <v>9409.5</v>
      </c>
      <c r="D13" s="33">
        <f t="shared" si="0"/>
        <v>8026.5290454661781</v>
      </c>
      <c r="E13" s="34">
        <f t="shared" si="4"/>
        <v>203734.49400000001</v>
      </c>
      <c r="F13" s="41">
        <v>9409.5</v>
      </c>
      <c r="G13" s="33">
        <f t="shared" si="1"/>
        <v>8026.5290454661781</v>
      </c>
      <c r="H13" s="34">
        <f t="shared" si="8"/>
        <v>203734.49400000001</v>
      </c>
      <c r="I13" s="41">
        <v>9435</v>
      </c>
      <c r="J13" s="33">
        <f t="shared" si="2"/>
        <v>8048.2811567005037</v>
      </c>
      <c r="K13" s="34">
        <f t="shared" si="9"/>
        <v>204286.62</v>
      </c>
      <c r="L13" s="41">
        <v>9435</v>
      </c>
      <c r="M13" s="33">
        <f t="shared" si="3"/>
        <v>8048.2811567005037</v>
      </c>
      <c r="N13" s="34">
        <f t="shared" si="10"/>
        <v>204286.62</v>
      </c>
      <c r="O13" s="37">
        <v>1.1722999999999999</v>
      </c>
      <c r="P13" s="43">
        <v>21.652000000000001</v>
      </c>
    </row>
    <row r="14" spans="1:16" ht="13.5">
      <c r="A14" s="39">
        <v>11</v>
      </c>
      <c r="B14" s="40">
        <v>1</v>
      </c>
      <c r="C14" s="41">
        <v>9421</v>
      </c>
      <c r="D14" s="33">
        <f t="shared" si="0"/>
        <v>8041.1403209286445</v>
      </c>
      <c r="E14" s="34">
        <f t="shared" si="4"/>
        <v>204237.859</v>
      </c>
      <c r="F14" s="41">
        <v>9421</v>
      </c>
      <c r="G14" s="33">
        <f t="shared" si="1"/>
        <v>8041.1403209286445</v>
      </c>
      <c r="H14" s="34">
        <f t="shared" si="8"/>
        <v>204237.859</v>
      </c>
      <c r="I14" s="41">
        <v>9450.5</v>
      </c>
      <c r="J14" s="33">
        <f t="shared" si="2"/>
        <v>8066.3195629907823</v>
      </c>
      <c r="K14" s="34">
        <f t="shared" si="9"/>
        <v>204877.38949999999</v>
      </c>
      <c r="L14" s="41">
        <v>9450.5</v>
      </c>
      <c r="M14" s="33">
        <f t="shared" si="3"/>
        <v>8066.3195629907823</v>
      </c>
      <c r="N14" s="34">
        <f t="shared" si="10"/>
        <v>204877.38949999999</v>
      </c>
      <c r="O14" s="37">
        <v>1.1716</v>
      </c>
      <c r="P14" s="43">
        <v>21.678999999999998</v>
      </c>
    </row>
    <row r="15" spans="1:16" ht="13.5">
      <c r="A15" s="39">
        <v>12</v>
      </c>
      <c r="B15" s="40">
        <v>1</v>
      </c>
      <c r="C15" s="41">
        <v>9508.5</v>
      </c>
      <c r="D15" s="33">
        <f t="shared" si="0"/>
        <v>8099.9233324814722</v>
      </c>
      <c r="E15" s="34">
        <f t="shared" si="4"/>
        <v>205725.90599999999</v>
      </c>
      <c r="F15" s="41">
        <v>9508.5</v>
      </c>
      <c r="G15" s="33">
        <f t="shared" si="1"/>
        <v>8099.9233324814722</v>
      </c>
      <c r="H15" s="34">
        <f t="shared" si="8"/>
        <v>205725.90599999999</v>
      </c>
      <c r="I15" s="41">
        <v>9539</v>
      </c>
      <c r="J15" s="33">
        <f t="shared" si="2"/>
        <v>8125.9051026492889</v>
      </c>
      <c r="K15" s="34">
        <f t="shared" si="9"/>
        <v>206385.804</v>
      </c>
      <c r="L15" s="41">
        <v>9539</v>
      </c>
      <c r="M15" s="33">
        <f t="shared" si="3"/>
        <v>8125.9051026492889</v>
      </c>
      <c r="N15" s="34">
        <f t="shared" si="10"/>
        <v>206385.804</v>
      </c>
      <c r="O15" s="37">
        <v>1.1738999999999999</v>
      </c>
      <c r="P15" s="43">
        <v>21.635999999999999</v>
      </c>
    </row>
    <row r="16" spans="1:16" ht="13.5">
      <c r="A16" s="39">
        <v>13</v>
      </c>
      <c r="B16" s="40">
        <v>1</v>
      </c>
      <c r="C16" s="41">
        <v>9429.5</v>
      </c>
      <c r="D16" s="33">
        <f t="shared" si="0"/>
        <v>8018.2823129251701</v>
      </c>
      <c r="E16" s="34">
        <f t="shared" si="4"/>
        <v>203479.18050000002</v>
      </c>
      <c r="F16" s="41">
        <v>9429.5</v>
      </c>
      <c r="G16" s="33">
        <f t="shared" si="1"/>
        <v>8018.2823129251701</v>
      </c>
      <c r="H16" s="34">
        <f t="shared" si="8"/>
        <v>203479.18050000002</v>
      </c>
      <c r="I16" s="41">
        <v>9463</v>
      </c>
      <c r="J16" s="33">
        <f t="shared" si="2"/>
        <v>8046.7687074829937</v>
      </c>
      <c r="K16" s="34">
        <f t="shared" si="9"/>
        <v>204202.07700000002</v>
      </c>
      <c r="L16" s="41">
        <v>9463</v>
      </c>
      <c r="M16" s="33">
        <f t="shared" si="3"/>
        <v>8046.7687074829937</v>
      </c>
      <c r="N16" s="34">
        <f t="shared" si="10"/>
        <v>204202.07700000002</v>
      </c>
      <c r="O16" s="37">
        <v>1.1759999999999999</v>
      </c>
      <c r="P16" s="43">
        <v>21.579000000000001</v>
      </c>
    </row>
    <row r="17" spans="1:16" ht="13.5">
      <c r="A17" s="39">
        <v>14</v>
      </c>
      <c r="B17" s="40"/>
      <c r="C17" s="41"/>
      <c r="D17" s="33" t="str">
        <f t="shared" si="0"/>
        <v/>
      </c>
      <c r="E17" s="34" t="s">
        <v>2</v>
      </c>
      <c r="F17" s="41"/>
      <c r="G17" s="33" t="str">
        <f t="shared" si="1"/>
        <v/>
      </c>
      <c r="H17" s="34" t="s">
        <v>2</v>
      </c>
      <c r="I17" s="41"/>
      <c r="J17" s="33" t="str">
        <f t="shared" si="2"/>
        <v/>
      </c>
      <c r="K17" s="34" t="s">
        <v>2</v>
      </c>
      <c r="L17" s="41"/>
      <c r="M17" s="33" t="str">
        <f t="shared" si="3"/>
        <v/>
      </c>
      <c r="N17" s="34" t="s">
        <v>2</v>
      </c>
      <c r="O17" s="37"/>
      <c r="P17" s="43"/>
    </row>
    <row r="18" spans="1:16" ht="13.5">
      <c r="A18" s="39">
        <v>15</v>
      </c>
      <c r="B18" s="40"/>
      <c r="C18" s="41"/>
      <c r="D18" s="33" t="str">
        <f t="shared" si="0"/>
        <v/>
      </c>
      <c r="E18" s="34" t="s">
        <v>2</v>
      </c>
      <c r="F18" s="41"/>
      <c r="G18" s="33" t="str">
        <f t="shared" si="1"/>
        <v/>
      </c>
      <c r="H18" s="34" t="s">
        <v>2</v>
      </c>
      <c r="I18" s="41"/>
      <c r="J18" s="33" t="str">
        <f t="shared" si="2"/>
        <v/>
      </c>
      <c r="K18" s="34" t="s">
        <v>2</v>
      </c>
      <c r="L18" s="41"/>
      <c r="M18" s="33" t="str">
        <f t="shared" si="3"/>
        <v/>
      </c>
      <c r="N18" s="34" t="s">
        <v>2</v>
      </c>
      <c r="O18" s="37"/>
      <c r="P18" s="43"/>
    </row>
    <row r="19" spans="1:16" ht="13.5">
      <c r="A19" s="39">
        <v>16</v>
      </c>
      <c r="B19" s="40">
        <v>1</v>
      </c>
      <c r="C19" s="41">
        <v>9377</v>
      </c>
      <c r="D19" s="33">
        <f t="shared" si="0"/>
        <v>7968.2188987083609</v>
      </c>
      <c r="E19" s="34">
        <f t="shared" si="4"/>
        <v>202533.823</v>
      </c>
      <c r="F19" s="41">
        <v>9377</v>
      </c>
      <c r="G19" s="33">
        <f t="shared" si="1"/>
        <v>7968.2188987083609</v>
      </c>
      <c r="H19" s="34">
        <f t="shared" si="8"/>
        <v>202533.823</v>
      </c>
      <c r="I19" s="41">
        <v>9404.5</v>
      </c>
      <c r="J19" s="33">
        <f t="shared" si="2"/>
        <v>7991.5873555404478</v>
      </c>
      <c r="K19" s="34">
        <f t="shared" si="9"/>
        <v>203127.79550000001</v>
      </c>
      <c r="L19" s="41">
        <v>9404.5</v>
      </c>
      <c r="M19" s="33">
        <f t="shared" si="3"/>
        <v>7991.5873555404478</v>
      </c>
      <c r="N19" s="34">
        <f t="shared" si="10"/>
        <v>203127.79550000001</v>
      </c>
      <c r="O19" s="37">
        <v>1.1768000000000001</v>
      </c>
      <c r="P19" s="43">
        <v>21.599</v>
      </c>
    </row>
    <row r="20" spans="1:16" ht="13.5">
      <c r="A20" s="39">
        <v>17</v>
      </c>
      <c r="B20" s="40">
        <v>1</v>
      </c>
      <c r="C20" s="41">
        <v>9346.5</v>
      </c>
      <c r="D20" s="33">
        <f t="shared" si="0"/>
        <v>7945.6771231828625</v>
      </c>
      <c r="E20" s="34">
        <f t="shared" si="4"/>
        <v>202090.02299999999</v>
      </c>
      <c r="F20" s="41">
        <v>9346.5</v>
      </c>
      <c r="G20" s="33">
        <f t="shared" si="1"/>
        <v>7945.6771231828625</v>
      </c>
      <c r="H20" s="34">
        <f t="shared" si="8"/>
        <v>202090.02299999999</v>
      </c>
      <c r="I20" s="41">
        <v>9369.5</v>
      </c>
      <c r="J20" s="33">
        <f t="shared" si="2"/>
        <v>7965.2299583439608</v>
      </c>
      <c r="K20" s="34">
        <f t="shared" si="9"/>
        <v>202587.329</v>
      </c>
      <c r="L20" s="41">
        <v>9369.5</v>
      </c>
      <c r="M20" s="33">
        <f t="shared" si="3"/>
        <v>7965.2299583439608</v>
      </c>
      <c r="N20" s="34">
        <f t="shared" si="10"/>
        <v>202587.329</v>
      </c>
      <c r="O20" s="37">
        <v>1.1762999999999999</v>
      </c>
      <c r="P20" s="43">
        <v>21.622</v>
      </c>
    </row>
    <row r="21" spans="1:16" ht="13.5">
      <c r="A21" s="39">
        <v>18</v>
      </c>
      <c r="B21" s="40">
        <v>1</v>
      </c>
      <c r="C21" s="41">
        <v>9148.5</v>
      </c>
      <c r="D21" s="33">
        <f t="shared" si="0"/>
        <v>7804.5555365978507</v>
      </c>
      <c r="E21" s="34">
        <f t="shared" si="4"/>
        <v>198522.44999999998</v>
      </c>
      <c r="F21" s="41">
        <v>9148.5</v>
      </c>
      <c r="G21" s="33">
        <f t="shared" si="1"/>
        <v>7804.5555365978507</v>
      </c>
      <c r="H21" s="34">
        <f t="shared" si="8"/>
        <v>198522.44999999998</v>
      </c>
      <c r="I21" s="41">
        <v>9168.5</v>
      </c>
      <c r="J21" s="33">
        <f t="shared" si="2"/>
        <v>7821.6174714212602</v>
      </c>
      <c r="K21" s="34">
        <f t="shared" si="9"/>
        <v>198956.44999999998</v>
      </c>
      <c r="L21" s="41">
        <v>9168.5</v>
      </c>
      <c r="M21" s="33">
        <f t="shared" si="3"/>
        <v>7821.6174714212602</v>
      </c>
      <c r="N21" s="34">
        <f t="shared" si="10"/>
        <v>198956.44999999998</v>
      </c>
      <c r="O21" s="37">
        <v>1.1721999999999999</v>
      </c>
      <c r="P21" s="43">
        <v>21.7</v>
      </c>
    </row>
    <row r="22" spans="1:16" ht="13.5">
      <c r="A22" s="39">
        <v>19</v>
      </c>
      <c r="B22" s="40">
        <v>1</v>
      </c>
      <c r="C22" s="41">
        <v>8775.5</v>
      </c>
      <c r="D22" s="33">
        <f t="shared" si="0"/>
        <v>7501.0684673903752</v>
      </c>
      <c r="E22" s="34">
        <f t="shared" si="4"/>
        <v>191305.9</v>
      </c>
      <c r="F22" s="41">
        <v>8775.5</v>
      </c>
      <c r="G22" s="33">
        <f t="shared" si="1"/>
        <v>7501.0684673903752</v>
      </c>
      <c r="H22" s="34">
        <f t="shared" si="8"/>
        <v>191305.9</v>
      </c>
      <c r="I22" s="41">
        <v>8783.5</v>
      </c>
      <c r="J22" s="33">
        <f t="shared" si="2"/>
        <v>7507.9066586887775</v>
      </c>
      <c r="K22" s="34">
        <f t="shared" si="9"/>
        <v>191480.30000000002</v>
      </c>
      <c r="L22" s="41">
        <v>8783.5</v>
      </c>
      <c r="M22" s="33">
        <f t="shared" si="3"/>
        <v>7507.9066586887775</v>
      </c>
      <c r="N22" s="34">
        <f t="shared" si="10"/>
        <v>191480.30000000002</v>
      </c>
      <c r="O22" s="37">
        <v>1.1698999999999999</v>
      </c>
      <c r="P22" s="43">
        <v>21.8</v>
      </c>
    </row>
    <row r="23" spans="1:16" ht="13.5">
      <c r="A23" s="39">
        <v>20</v>
      </c>
      <c r="B23" s="40">
        <v>1</v>
      </c>
      <c r="C23" s="41">
        <v>8922</v>
      </c>
      <c r="D23" s="33">
        <f t="shared" si="0"/>
        <v>7646.5546794652037</v>
      </c>
      <c r="E23" s="34">
        <f t="shared" si="4"/>
        <v>195356.11199999999</v>
      </c>
      <c r="F23" s="41">
        <v>8922</v>
      </c>
      <c r="G23" s="33">
        <f t="shared" si="1"/>
        <v>7646.5546794652037</v>
      </c>
      <c r="H23" s="34">
        <f t="shared" si="8"/>
        <v>195356.11199999999</v>
      </c>
      <c r="I23" s="41">
        <v>8934</v>
      </c>
      <c r="J23" s="33">
        <f t="shared" si="2"/>
        <v>7656.839218375042</v>
      </c>
      <c r="K23" s="34">
        <f t="shared" si="9"/>
        <v>195618.864</v>
      </c>
      <c r="L23" s="41">
        <v>8934</v>
      </c>
      <c r="M23" s="33">
        <f t="shared" si="3"/>
        <v>7656.839218375042</v>
      </c>
      <c r="N23" s="34">
        <f t="shared" si="10"/>
        <v>195618.864</v>
      </c>
      <c r="O23" s="37">
        <v>1.1668000000000001</v>
      </c>
      <c r="P23" s="43">
        <v>21.896000000000001</v>
      </c>
    </row>
    <row r="24" spans="1:16" ht="13.5">
      <c r="A24" s="39">
        <v>21</v>
      </c>
      <c r="B24" s="40"/>
      <c r="C24" s="41"/>
      <c r="D24" s="33" t="str">
        <f t="shared" si="0"/>
        <v/>
      </c>
      <c r="E24" s="34" t="s">
        <v>2</v>
      </c>
      <c r="F24" s="41"/>
      <c r="G24" s="33" t="str">
        <f t="shared" si="1"/>
        <v/>
      </c>
      <c r="H24" s="34" t="s">
        <v>2</v>
      </c>
      <c r="I24" s="41"/>
      <c r="J24" s="33" t="str">
        <f t="shared" si="2"/>
        <v/>
      </c>
      <c r="K24" s="34" t="s">
        <v>2</v>
      </c>
      <c r="L24" s="41"/>
      <c r="M24" s="33" t="str">
        <f t="shared" si="3"/>
        <v/>
      </c>
      <c r="N24" s="34" t="s">
        <v>2</v>
      </c>
      <c r="O24" s="37"/>
      <c r="P24" s="43"/>
    </row>
    <row r="25" spans="1:16" ht="13.5">
      <c r="A25" s="39">
        <v>22</v>
      </c>
      <c r="B25" s="40"/>
      <c r="C25" s="41"/>
      <c r="D25" s="33" t="str">
        <f t="shared" si="0"/>
        <v/>
      </c>
      <c r="E25" s="34" t="s">
        <v>2</v>
      </c>
      <c r="F25" s="41"/>
      <c r="G25" s="33" t="str">
        <f t="shared" si="1"/>
        <v/>
      </c>
      <c r="H25" s="34" t="s">
        <v>2</v>
      </c>
      <c r="I25" s="41"/>
      <c r="J25" s="33" t="str">
        <f t="shared" si="2"/>
        <v/>
      </c>
      <c r="K25" s="34" t="s">
        <v>2</v>
      </c>
      <c r="L25" s="41"/>
      <c r="M25" s="33" t="str">
        <f t="shared" si="3"/>
        <v/>
      </c>
      <c r="N25" s="34" t="s">
        <v>2</v>
      </c>
      <c r="O25" s="37"/>
      <c r="P25" s="43"/>
    </row>
    <row r="26" spans="1:16" ht="13.5">
      <c r="A26" s="39">
        <v>23</v>
      </c>
      <c r="B26" s="40">
        <v>1</v>
      </c>
      <c r="C26" s="41">
        <v>9237</v>
      </c>
      <c r="D26" s="33">
        <f t="shared" si="0"/>
        <v>7882.0718491338857</v>
      </c>
      <c r="E26" s="34">
        <f t="shared" si="4"/>
        <v>201107.96399999998</v>
      </c>
      <c r="F26" s="41">
        <v>9237</v>
      </c>
      <c r="G26" s="33">
        <f t="shared" si="1"/>
        <v>7882.0718491338857</v>
      </c>
      <c r="H26" s="34">
        <f t="shared" si="8"/>
        <v>201107.96399999998</v>
      </c>
      <c r="I26" s="41">
        <v>9221.5</v>
      </c>
      <c r="J26" s="33">
        <f t="shared" si="2"/>
        <v>7868.8454646300879</v>
      </c>
      <c r="K26" s="34">
        <f t="shared" si="9"/>
        <v>200770.49799999999</v>
      </c>
      <c r="L26" s="41">
        <v>9221.5</v>
      </c>
      <c r="M26" s="33">
        <f t="shared" si="3"/>
        <v>7868.8454646300879</v>
      </c>
      <c r="N26" s="34">
        <f t="shared" si="10"/>
        <v>200770.49799999999</v>
      </c>
      <c r="O26" s="37">
        <v>1.1718999999999999</v>
      </c>
      <c r="P26" s="43">
        <v>21.771999999999998</v>
      </c>
    </row>
    <row r="27" spans="1:16" ht="13.5">
      <c r="A27" s="39">
        <v>24</v>
      </c>
      <c r="B27" s="40">
        <v>1</v>
      </c>
      <c r="C27" s="41">
        <v>9316.5</v>
      </c>
      <c r="D27" s="33">
        <f t="shared" si="0"/>
        <v>7937.7183266592829</v>
      </c>
      <c r="E27" s="34">
        <f t="shared" si="4"/>
        <v>202550.02650000001</v>
      </c>
      <c r="F27" s="41">
        <v>9316.5</v>
      </c>
      <c r="G27" s="33">
        <f t="shared" si="1"/>
        <v>7937.7183266592829</v>
      </c>
      <c r="H27" s="34">
        <f t="shared" si="8"/>
        <v>202550.02650000001</v>
      </c>
      <c r="I27" s="41">
        <v>9305.5</v>
      </c>
      <c r="J27" s="33">
        <f t="shared" si="2"/>
        <v>7928.3462554315411</v>
      </c>
      <c r="K27" s="34">
        <f t="shared" si="9"/>
        <v>202310.87549999999</v>
      </c>
      <c r="L27" s="41">
        <v>9305.5</v>
      </c>
      <c r="M27" s="33">
        <f t="shared" si="3"/>
        <v>7928.3462554315411</v>
      </c>
      <c r="N27" s="34">
        <f t="shared" si="10"/>
        <v>202310.87549999999</v>
      </c>
      <c r="O27" s="37">
        <v>1.1737</v>
      </c>
      <c r="P27" s="43">
        <v>21.741</v>
      </c>
    </row>
    <row r="28" spans="1:16" ht="13.5">
      <c r="A28" s="39">
        <v>25</v>
      </c>
      <c r="B28" s="40">
        <v>1</v>
      </c>
      <c r="C28" s="41">
        <v>9378.5</v>
      </c>
      <c r="D28" s="33">
        <f t="shared" si="0"/>
        <v>7987.8204582233202</v>
      </c>
      <c r="E28" s="34">
        <f t="shared" si="4"/>
        <v>203907.34700000001</v>
      </c>
      <c r="F28" s="41">
        <v>9378.5</v>
      </c>
      <c r="G28" s="33">
        <f t="shared" si="1"/>
        <v>7987.8204582233202</v>
      </c>
      <c r="H28" s="34">
        <f t="shared" si="8"/>
        <v>203907.34700000001</v>
      </c>
      <c r="I28" s="41">
        <v>9376</v>
      </c>
      <c r="J28" s="33">
        <f t="shared" si="2"/>
        <v>7985.691167702922</v>
      </c>
      <c r="K28" s="34">
        <f t="shared" si="9"/>
        <v>203852.992</v>
      </c>
      <c r="L28" s="41">
        <v>9376</v>
      </c>
      <c r="M28" s="33">
        <f t="shared" si="3"/>
        <v>7985.691167702922</v>
      </c>
      <c r="N28" s="34">
        <f t="shared" si="10"/>
        <v>203852.992</v>
      </c>
      <c r="O28" s="37">
        <v>1.1740999999999999</v>
      </c>
      <c r="P28" s="43">
        <v>21.742000000000001</v>
      </c>
    </row>
    <row r="29" spans="1:16" ht="13.5">
      <c r="A29" s="39">
        <v>26</v>
      </c>
      <c r="B29" s="40">
        <v>1</v>
      </c>
      <c r="C29" s="41">
        <v>9323</v>
      </c>
      <c r="D29" s="33">
        <f t="shared" si="0"/>
        <v>7920.312632741483</v>
      </c>
      <c r="E29" s="34">
        <f t="shared" si="4"/>
        <v>202383.68399999998</v>
      </c>
      <c r="F29" s="41">
        <v>9323</v>
      </c>
      <c r="G29" s="33">
        <f t="shared" si="1"/>
        <v>7920.312632741483</v>
      </c>
      <c r="H29" s="34">
        <f t="shared" si="8"/>
        <v>202383.68399999998</v>
      </c>
      <c r="I29" s="41">
        <v>9315.5</v>
      </c>
      <c r="J29" s="33">
        <f t="shared" si="2"/>
        <v>7913.9410415427747</v>
      </c>
      <c r="K29" s="34">
        <f t="shared" si="9"/>
        <v>202220.87399999998</v>
      </c>
      <c r="L29" s="41">
        <v>9315.5</v>
      </c>
      <c r="M29" s="33">
        <f t="shared" si="3"/>
        <v>7913.9410415427747</v>
      </c>
      <c r="N29" s="34">
        <f t="shared" si="10"/>
        <v>202220.87399999998</v>
      </c>
      <c r="O29" s="37">
        <v>1.1771</v>
      </c>
      <c r="P29" s="43">
        <v>21.707999999999998</v>
      </c>
    </row>
    <row r="30" spans="1:16" ht="13.5">
      <c r="A30" s="39">
        <v>27</v>
      </c>
      <c r="B30" s="40">
        <v>1</v>
      </c>
      <c r="C30" s="67">
        <v>9352</v>
      </c>
      <c r="D30" s="68">
        <f t="shared" si="0"/>
        <v>7950.3528011561684</v>
      </c>
      <c r="E30" s="34">
        <f t="shared" si="4"/>
        <v>203237.66399999999</v>
      </c>
      <c r="F30" s="41">
        <v>9352</v>
      </c>
      <c r="G30" s="33">
        <f>IF(F30=0,"",F30/O30)</f>
        <v>7950.3528011561684</v>
      </c>
      <c r="H30" s="34">
        <f>F30*P30</f>
        <v>203237.66399999999</v>
      </c>
      <c r="I30" s="41">
        <v>9345</v>
      </c>
      <c r="J30" s="33">
        <f>IF(I30=0,"",I30/O30)</f>
        <v>7944.4019382810511</v>
      </c>
      <c r="K30" s="34">
        <f>I30*P30</f>
        <v>203085.54</v>
      </c>
      <c r="L30" s="41">
        <v>9345</v>
      </c>
      <c r="M30" s="33">
        <f>IF(L30=0,"",L30/O30)</f>
        <v>7944.4019382810511</v>
      </c>
      <c r="N30" s="34">
        <f>L30*P30</f>
        <v>203085.54</v>
      </c>
      <c r="O30" s="37">
        <v>1.1762999999999999</v>
      </c>
      <c r="P30" s="43">
        <v>21.731999999999999</v>
      </c>
    </row>
    <row r="31" spans="1:16" ht="13.5">
      <c r="A31" s="39">
        <v>28</v>
      </c>
      <c r="B31" s="40"/>
      <c r="C31" s="41"/>
      <c r="D31" s="33" t="str">
        <f>IF(C31=0,"",C31/O31)</f>
        <v/>
      </c>
      <c r="E31" s="34" t="s">
        <v>2</v>
      </c>
      <c r="F31" s="41"/>
      <c r="G31" s="33" t="str">
        <f>IF(F31=0,"",F31/O31)</f>
        <v/>
      </c>
      <c r="H31" s="34" t="s">
        <v>2</v>
      </c>
      <c r="I31" s="41"/>
      <c r="J31" s="33" t="str">
        <f>IF(I31=0,"",I31/O31)</f>
        <v/>
      </c>
      <c r="K31" s="34" t="s">
        <v>2</v>
      </c>
      <c r="L31" s="41"/>
      <c r="M31" s="33" t="str">
        <f>IF(L31=0,"",L31/O31)</f>
        <v/>
      </c>
      <c r="N31" s="34" t="s">
        <v>2</v>
      </c>
      <c r="O31" s="37"/>
      <c r="P31" s="43"/>
    </row>
    <row r="32" spans="1:16" ht="13.5">
      <c r="A32" s="39">
        <v>29</v>
      </c>
      <c r="B32" s="40"/>
      <c r="C32" s="41"/>
      <c r="D32" s="33" t="str">
        <f t="shared" si="0"/>
        <v/>
      </c>
      <c r="E32" s="34" t="s">
        <v>2</v>
      </c>
      <c r="F32" s="41"/>
      <c r="G32" s="33" t="str">
        <f>IF(F32=0,"",F32/O32)</f>
        <v/>
      </c>
      <c r="H32" s="34" t="s">
        <v>2</v>
      </c>
      <c r="I32" s="41"/>
      <c r="J32" s="33" t="str">
        <f>IF(I32=0,"",I32/O32)</f>
        <v/>
      </c>
      <c r="K32" s="34" t="s">
        <v>2</v>
      </c>
      <c r="L32" s="41"/>
      <c r="M32" s="33" t="str">
        <f>IF(L32=0,"",L32/O32)</f>
        <v/>
      </c>
      <c r="N32" s="34" t="s">
        <v>2</v>
      </c>
      <c r="O32" s="37"/>
      <c r="P32" s="43"/>
    </row>
    <row r="33" spans="1:16" ht="13.5">
      <c r="A33" s="39">
        <v>30</v>
      </c>
      <c r="B33" s="40"/>
      <c r="C33" s="41"/>
      <c r="D33" s="33" t="str">
        <f t="shared" si="0"/>
        <v/>
      </c>
      <c r="E33" s="34" t="s">
        <v>2</v>
      </c>
      <c r="F33" s="41"/>
      <c r="G33" s="33" t="str">
        <f>IF(F33=0,"",F33/O33)</f>
        <v/>
      </c>
      <c r="H33" s="34" t="s">
        <v>2</v>
      </c>
      <c r="I33" s="41"/>
      <c r="J33" s="33" t="str">
        <f>IF(I33=0,"",I33/O33)</f>
        <v/>
      </c>
      <c r="K33" s="34" t="s">
        <v>2</v>
      </c>
      <c r="L33" s="41"/>
      <c r="M33" s="33" t="str">
        <f>IF(L33=0,"",L33/O33)</f>
        <v/>
      </c>
      <c r="N33" s="34" t="s">
        <v>2</v>
      </c>
      <c r="O33" s="37"/>
      <c r="P33" s="43">
        <v>21.664999999999999</v>
      </c>
    </row>
    <row r="34" spans="1:16" ht="14.25" thickBot="1">
      <c r="A34" s="71">
        <v>31</v>
      </c>
      <c r="B34" s="72">
        <v>1</v>
      </c>
      <c r="C34" s="73">
        <v>9462.5</v>
      </c>
      <c r="D34" s="33">
        <f t="shared" si="0"/>
        <v>7991.9763513513517</v>
      </c>
      <c r="E34" s="34">
        <f t="shared" si="4"/>
        <v>204096.66249999998</v>
      </c>
      <c r="F34" s="73">
        <v>9462.5</v>
      </c>
      <c r="G34" s="33">
        <f>IF(F34=0,"",F34/O34)</f>
        <v>7991.9763513513517</v>
      </c>
      <c r="H34" s="34">
        <f>F34*P34</f>
        <v>204096.66249999998</v>
      </c>
      <c r="I34" s="73">
        <v>9457.5</v>
      </c>
      <c r="J34" s="33">
        <f>IF(I34=0,"",I34/O34)</f>
        <v>7987.7533783783783</v>
      </c>
      <c r="K34" s="34">
        <f>I34*P34</f>
        <v>203988.8175</v>
      </c>
      <c r="L34" s="73">
        <v>9457.5</v>
      </c>
      <c r="M34" s="33">
        <f>IF(L34=0,"",L34/O34)</f>
        <v>7987.7533783783783</v>
      </c>
      <c r="N34" s="34">
        <f>L34*P34</f>
        <v>203988.8175</v>
      </c>
      <c r="O34" s="74">
        <v>1.1839999999999999</v>
      </c>
      <c r="P34" s="75">
        <v>21.568999999999999</v>
      </c>
    </row>
    <row r="35" spans="1:16" ht="15" thickBot="1">
      <c r="A35" s="45"/>
      <c r="B35" s="46">
        <f>SUM(B4:B34)</f>
        <v>21</v>
      </c>
      <c r="C35" s="69">
        <f>SUM(C4:C34)/B35</f>
        <v>9357.1904761904771</v>
      </c>
      <c r="D35" s="70">
        <f>SUM(D4:D34)/B35</f>
        <v>7948.5109012131788</v>
      </c>
      <c r="E35" s="70">
        <f>SUM(E4:E34)/B35</f>
        <v>202403.44585714285</v>
      </c>
      <c r="F35" s="83">
        <f>SUM(F4:F34)/B35</f>
        <v>9357.1904761904771</v>
      </c>
      <c r="G35" s="70">
        <f>SUM(G4:G34)/B35</f>
        <v>7948.5109012131788</v>
      </c>
      <c r="H35" s="70">
        <f>SUM(H4:H34)/B35</f>
        <v>202403.44585714285</v>
      </c>
      <c r="I35" s="69">
        <f>SUM(I4:I34)/B35</f>
        <v>9379.2142857142862</v>
      </c>
      <c r="J35" s="70">
        <f>SUM(J4:J34)/B35</f>
        <v>7967.1398358008009</v>
      </c>
      <c r="K35" s="70">
        <f>SUM(K4:K34)/B35</f>
        <v>202877.38533333334</v>
      </c>
      <c r="L35" s="69">
        <f>SUM(L4:L34)/B35</f>
        <v>9371.6666666666661</v>
      </c>
      <c r="M35" s="48">
        <f>SUM(M4:M34)/B35</f>
        <v>7960.7935656859272</v>
      </c>
      <c r="N35" s="48">
        <f>SUM(N4:N34)/B35</f>
        <v>202715.55683333334</v>
      </c>
      <c r="O35" s="84">
        <f>SUM(O4:O34)/B35</f>
        <v>1.1771571428571428</v>
      </c>
      <c r="P35" s="81">
        <f>SUM(P4:P34)/(B35+1)</f>
        <v>21.634454545454545</v>
      </c>
    </row>
    <row r="39" spans="1:16">
      <c r="D39" t="s">
        <v>2</v>
      </c>
      <c r="J39" t="s">
        <v>2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Srpen 2021</vt:lpstr>
      <vt:lpstr>Cu</vt:lpstr>
    </vt:vector>
  </TitlesOfParts>
  <Company>MTC Trading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Jokešová Eva</dc:creator>
  <cp:lastModifiedBy>Hlavackova</cp:lastModifiedBy>
  <cp:lastPrinted>2021-09-01T08:49:31Z</cp:lastPrinted>
  <dcterms:created xsi:type="dcterms:W3CDTF">2004-09-28T09:31:55Z</dcterms:created>
  <dcterms:modified xsi:type="dcterms:W3CDTF">2021-09-13T09:17:44Z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-256669142</vt:i4>
  </property>
  <property fmtid="{D5CDD505-2E9C-101B-9397-08002B2CF9AE}" pid="3" name="_EmailSubject">
    <vt:lpwstr>10 Oct 2004.xls</vt:lpwstr>
  </property>
  <property fmtid="{D5CDD505-2E9C-101B-9397-08002B2CF9AE}" pid="4" name="_AuthorEmail">
    <vt:lpwstr>Radovan.Pospisil@green.cz</vt:lpwstr>
  </property>
  <property fmtid="{D5CDD505-2E9C-101B-9397-08002B2CF9AE}" pid="5" name="_AuthorEmailDisplayName">
    <vt:lpwstr>Radovan Pospisil</vt:lpwstr>
  </property>
  <property fmtid="{D5CDD505-2E9C-101B-9397-08002B2CF9AE}" pid="6" name="_ReviewingToolsShownOnce">
    <vt:lpwstr/>
  </property>
</Properties>
</file>